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120" windowHeight="9120" activeTab="2"/>
  </bookViews>
  <sheets>
    <sheet name="Лист1(МП)" sheetId="1" r:id="rId1"/>
    <sheet name="Лист1(пер.пол.)" sheetId="2" r:id="rId2"/>
    <sheet name=" решение" sheetId="3" r:id="rId3"/>
  </sheets>
  <definedNames/>
  <calcPr fullCalcOnLoad="1"/>
</workbook>
</file>

<file path=xl/sharedStrings.xml><?xml version="1.0" encoding="utf-8"?>
<sst xmlns="http://schemas.openxmlformats.org/spreadsheetml/2006/main" count="3771" uniqueCount="417">
  <si>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</si>
  <si>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</si>
  <si>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</si>
  <si>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Национальная оборона</t>
  </si>
  <si>
    <t>Мобилизационная и вневойсковая подготовка</t>
  </si>
  <si>
    <t>Другие вопросы в области культуры, кинематографии</t>
  </si>
  <si>
    <t>Предупреждение и ликвидация стихийных бедствий и чрезвычайных ситуаций и создание резервов материально-технических ресурсов</t>
  </si>
  <si>
    <t xml:space="preserve">Распределение бюджетных ассигнований </t>
  </si>
  <si>
    <t xml:space="preserve">по разделам и подразделам, целевым статьям и видам расходов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</si>
  <si>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</si>
  <si>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</si>
  <si>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</t>
  </si>
  <si>
    <t>Ликвидация последствий чрезвычайных ситуаций и финансирование непредвиденных расходов</t>
  </si>
  <si>
    <t>Субсидии бюджетным учреждениям</t>
  </si>
  <si>
    <t>Национальная экономика</t>
  </si>
  <si>
    <t>Вр</t>
  </si>
  <si>
    <t>100</t>
  </si>
  <si>
    <t>200</t>
  </si>
  <si>
    <t>Школы - детские сады, школы начальные, неполные средние и средние</t>
  </si>
  <si>
    <t>Социальное обеспечение и иные выплаты населению</t>
  </si>
  <si>
    <t>Культура</t>
  </si>
  <si>
    <t>Пенсионное обеспечение</t>
  </si>
  <si>
    <t>Доплаты к пенсиям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</si>
  <si>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</si>
  <si>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</t>
  </si>
  <si>
    <t>тыс. рублей</t>
  </si>
  <si>
    <t>Наименование</t>
  </si>
  <si>
    <t>Рз</t>
  </si>
  <si>
    <t>ПР</t>
  </si>
  <si>
    <t>ЦСР</t>
  </si>
  <si>
    <t>Сумма</t>
  </si>
  <si>
    <t>Общегосударственные вопросы</t>
  </si>
  <si>
    <t>01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</si>
  <si>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</si>
  <si>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</si>
  <si>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</si>
  <si>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</si>
  <si>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</si>
  <si>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</si>
  <si>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</si>
  <si>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</si>
  <si>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</si>
  <si>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</si>
  <si>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</si>
  <si>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</si>
  <si>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</si>
  <si>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Сельское хозяйство и рыболовство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</si>
  <si>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</si>
  <si>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</si>
  <si>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</si>
  <si>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</si>
  <si>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</si>
  <si>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</si>
  <si>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</t>
  </si>
  <si>
    <t>Музеи и постоянные выставки</t>
  </si>
  <si>
    <t>Библиотеки</t>
  </si>
  <si>
    <t>Социальная политика</t>
  </si>
  <si>
    <t>Социальное обеспечение населения</t>
  </si>
  <si>
    <t>Охрана семьи и детства</t>
  </si>
  <si>
    <t xml:space="preserve">Дотации </t>
  </si>
  <si>
    <t>Осуществление первичного воинского учета на территориях, где отсутствуют военные комиссариаты</t>
  </si>
  <si>
    <t>Итого:</t>
  </si>
  <si>
    <t>Физическая культура и спорт</t>
  </si>
  <si>
    <t>10</t>
  </si>
  <si>
    <t>Функционирование административных комиссий</t>
  </si>
  <si>
    <t>11</t>
  </si>
  <si>
    <t>13</t>
  </si>
  <si>
    <t>Физическая культура</t>
  </si>
  <si>
    <t>Средства массовой информации</t>
  </si>
  <si>
    <t>12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</si>
  <si>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</si>
  <si>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</si>
  <si>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610</t>
  </si>
  <si>
    <t>Выравнивание бюджетной обеспеченности поселений из районного фонда финансовой поддержки</t>
  </si>
  <si>
    <t>(местные полномочия)</t>
  </si>
  <si>
    <t>Расходы на выплаты персоналу в целях обеспечения выполнения функций местными органами и казенными учреждениями</t>
  </si>
  <si>
    <t>Закупка товаров, работ и услуг для муниципальных нужд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</si>
  <si>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</si>
  <si>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</si>
  <si>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</si>
  <si>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Резервные средства</t>
  </si>
  <si>
    <t>Глава местной администрации (исполнительно-распорядительного органа муниципального образования)</t>
  </si>
  <si>
    <t>Культура, кинематография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</si>
  <si>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</si>
  <si>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</si>
  <si>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</si>
  <si>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850</t>
  </si>
  <si>
    <t>Иные расходы органов государственной власти субъектов Российской Федерации и органов местного самоуправления</t>
  </si>
  <si>
    <t>Резервные фонды местных администраций</t>
  </si>
  <si>
    <t>870</t>
  </si>
  <si>
    <t>Расходы на проведение антитеррористических мероприятий</t>
  </si>
  <si>
    <t>Расходы на выполнение других обязательств государства</t>
  </si>
  <si>
    <t>Прочие выплаты по обязательствам государства</t>
  </si>
  <si>
    <t>Иные вопросы в отраслях социальной сферы</t>
  </si>
  <si>
    <t>Учреждения культуры</t>
  </si>
  <si>
    <t>Иные вопросы в сфере культуры и средств массовой информации</t>
  </si>
  <si>
    <t>Расходы на предоставление межбюджетных трансфертов общего характера бюджетам субъектов Российской Федерации и муниципальных образований</t>
  </si>
  <si>
    <t xml:space="preserve">Расходы на выравнивание бюджетной обеспеченности </t>
  </si>
  <si>
    <t>Руководство в сфере установленных функций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</si>
  <si>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</si>
  <si>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Иные вопросы в области национальной экономики</t>
  </si>
  <si>
    <t>Мероприятия по стимулированию инвестиционной активности</t>
  </si>
  <si>
    <t>Оценка недвижимости, признание прав и регулирование отношений по муниципальной собственности</t>
  </si>
  <si>
    <t>Дорожное хозяйство (дорожные фонды)</t>
  </si>
  <si>
    <t>Мероприятия в сфере транспорта и дорожного хозяйства</t>
  </si>
  <si>
    <t>Учреждения по обеспечению национальной безопасности и правоохранительной деятельности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</si>
  <si>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</si>
  <si>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</si>
  <si>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Расходы на обеспечение деятельности (оказание услуг) подведомственных учреждений в сфере образования</t>
  </si>
  <si>
    <t>Организации (учреждения) дополнительного образования детей</t>
  </si>
  <si>
    <t xml:space="preserve">Выравнивание бюджетной обеспеченности муниципальных образований </t>
  </si>
  <si>
    <t>Выравнивание бюджетной обеспеченности поселений из районного фонда финансовой поддержки поселений</t>
  </si>
  <si>
    <t>Обеспечение государственных гарантий реализации прав на получение общедоступного и бесплатного дошкольного,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</si>
  <si>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Содержание, ремонт, реконструкция и строительство автомобильных дорог, являющихся муниципальной собственностью</t>
  </si>
  <si>
    <t>Иные вопросы в сфере социальной политики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</si>
  <si>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</si>
  <si>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"Сохранение и развитие клубных учреждений"</t>
  </si>
  <si>
    <t>Подпрограмма "Сохранение и развитие музейного дела"</t>
  </si>
  <si>
    <t>Подпрограмма "Сохранение и развитие библиотечного обслуживания"</t>
  </si>
  <si>
    <t>Подпрограмма "Сохранение и развитие дополнительного образования в сфере искусства"</t>
  </si>
  <si>
    <t>Расходы на реализацию муниципальных программ</t>
  </si>
  <si>
    <t xml:space="preserve">Расходы на реализацию мероприятий муниципальных программ </t>
  </si>
  <si>
    <t>Исполнение судебных актов</t>
  </si>
  <si>
    <t>Иные дотации</t>
  </si>
  <si>
    <t>(передаваемые полномочия)</t>
  </si>
  <si>
    <t>Расходы на реализацию мероприятий муниципальных программ</t>
  </si>
  <si>
    <t xml:space="preserve">целевым статьям (муниципальным программам и непрограммным  </t>
  </si>
  <si>
    <t xml:space="preserve">Распределение бюджетных ассигнований по разделам, подразделам, </t>
  </si>
  <si>
    <t>Молодежная политика и оздоровление детей</t>
  </si>
  <si>
    <t>направлениям деятельности), группам (группам и подгруппам)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</si>
  <si>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</si>
  <si>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</si>
  <si>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</si>
  <si>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</si>
  <si>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</si>
  <si>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>Осуществление государственных 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</si>
  <si>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>Межбюджетные трансферты общего характера бюджетам субъектов Российской Федерации и муниципальных образований</t>
  </si>
  <si>
    <t>Иные межбюджетные трансферты общего характера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</si>
  <si>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</si>
  <si>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</si>
  <si>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Мероприятия в области сельского хозяйства</t>
  </si>
  <si>
    <t>Отлов и содержание безнадзорных животных</t>
  </si>
  <si>
    <t>Жилищное хозяйство</t>
  </si>
  <si>
    <t>Благоустройство</t>
  </si>
  <si>
    <t>Приложение №6</t>
  </si>
  <si>
    <t>01 0 00 00000</t>
  </si>
  <si>
    <t>01 2 00 00000</t>
  </si>
  <si>
    <t>01 2 00 10110</t>
  </si>
  <si>
    <t>99 0 00 00000</t>
  </si>
  <si>
    <t>99 1 00 00000</t>
  </si>
  <si>
    <t>99 1 00 14100</t>
  </si>
  <si>
    <t>99 1 00 14110</t>
  </si>
  <si>
    <t>99 1 00 14120</t>
  </si>
  <si>
    <t>99 1 00 14130</t>
  </si>
  <si>
    <t>01 4 00 00000</t>
  </si>
  <si>
    <t>01 4 00 70060</t>
  </si>
  <si>
    <t>01 4 00 70110</t>
  </si>
  <si>
    <t>13 0 00 00000</t>
  </si>
  <si>
    <t>13 0 00 60990</t>
  </si>
  <si>
    <t>12 0 00 00000</t>
  </si>
  <si>
    <t>12 0 00 60990</t>
  </si>
  <si>
    <t>99 9 00 00000</t>
  </si>
  <si>
    <t>99 9 00 14710</t>
  </si>
  <si>
    <t>01 4 00 51180</t>
  </si>
  <si>
    <t>02 0 00 00000</t>
  </si>
  <si>
    <t>02 5 00 00000</t>
  </si>
  <si>
    <t>02 5 00 10860</t>
  </si>
  <si>
    <t>11 0 00 00000</t>
  </si>
  <si>
    <t>11 0 00 60990</t>
  </si>
  <si>
    <t>16 0 00 00000</t>
  </si>
  <si>
    <t>16 0 00 60990</t>
  </si>
  <si>
    <t>91 0 00 00000</t>
  </si>
  <si>
    <t>91 2 00 00000</t>
  </si>
  <si>
    <t>91 2 00 67270</t>
  </si>
  <si>
    <t>98 0 00 00000</t>
  </si>
  <si>
    <t>98 5 00 00000</t>
  </si>
  <si>
    <t>98 5 00 60510</t>
  </si>
  <si>
    <t>91 1 00 00000</t>
  </si>
  <si>
    <t>91 1 00 17380</t>
  </si>
  <si>
    <t>91 4  0000000</t>
  </si>
  <si>
    <t>02 1 00 00000</t>
  </si>
  <si>
    <t>02 1 00 10390</t>
  </si>
  <si>
    <t>58 0 00 00000</t>
  </si>
  <si>
    <t>58 1 00 00000</t>
  </si>
  <si>
    <t>58 1 00 70900</t>
  </si>
  <si>
    <t>02 1 00 10400</t>
  </si>
  <si>
    <t>02 1 00 10420</t>
  </si>
  <si>
    <t>44 0 00 00000</t>
  </si>
  <si>
    <t>44 4 00 00000</t>
  </si>
  <si>
    <t>44 4 00 10420</t>
  </si>
  <si>
    <t>58 1 00 60990</t>
  </si>
  <si>
    <t>58 4 00 00000</t>
  </si>
  <si>
    <t>58 4 00 60990</t>
  </si>
  <si>
    <t>58 2 00 00000</t>
  </si>
  <si>
    <t>58 2 00 70910</t>
  </si>
  <si>
    <t xml:space="preserve">58 2 00 70930 </t>
  </si>
  <si>
    <t>59 0 00 00000</t>
  </si>
  <si>
    <t>59 0 00 60990</t>
  </si>
  <si>
    <t>01 4 00 70090</t>
  </si>
  <si>
    <t>Функционирование комиссии по делам несовершеннолетних и защите их прав и органов опеки и попечительства</t>
  </si>
  <si>
    <t>02 5 00 10820</t>
  </si>
  <si>
    <t>58 3 00 00000</t>
  </si>
  <si>
    <t>58 3 0060990</t>
  </si>
  <si>
    <t>50 0 00 00000</t>
  </si>
  <si>
    <t>44 1 00 00000</t>
  </si>
  <si>
    <t>44 1 00 10530</t>
  </si>
  <si>
    <t>44 1 00 60990</t>
  </si>
  <si>
    <t>44 2 00 00000</t>
  </si>
  <si>
    <t>44 2 00 10560</t>
  </si>
  <si>
    <t>44 3 00 00000</t>
  </si>
  <si>
    <t>44 3 00 10570</t>
  </si>
  <si>
    <t>44 3 00 60990</t>
  </si>
  <si>
    <t>44 5 00 00000</t>
  </si>
  <si>
    <t>44 5 00 60990</t>
  </si>
  <si>
    <t>90 0 00 00000</t>
  </si>
  <si>
    <t>90 4 00 00000</t>
  </si>
  <si>
    <t>90 4 00 16270</t>
  </si>
  <si>
    <t>71 0 00 00000</t>
  </si>
  <si>
    <t>70 0 00 00000</t>
  </si>
  <si>
    <t>70 0 00 60990</t>
  </si>
  <si>
    <t>99 3 00 14070</t>
  </si>
  <si>
    <t>98 1 00 00000</t>
  </si>
  <si>
    <t>98 1 0060220</t>
  </si>
  <si>
    <t>98 2 00 00000</t>
  </si>
  <si>
    <t>71 3 00 00000</t>
  </si>
  <si>
    <t>71 3 00 70700</t>
  </si>
  <si>
    <t>71 4 00 00000</t>
  </si>
  <si>
    <t>71 4 00 70800</t>
  </si>
  <si>
    <t>40 0 00 00000</t>
  </si>
  <si>
    <t>40 0 00 60990</t>
  </si>
  <si>
    <t>43 2 00 00000</t>
  </si>
  <si>
    <t>43 2 00 60990</t>
  </si>
  <si>
    <t>50 0 00 60990</t>
  </si>
  <si>
    <t>58 2 00 60990</t>
  </si>
  <si>
    <t>14</t>
  </si>
  <si>
    <t>Транспорт</t>
  </si>
  <si>
    <t>10 1 00 60990</t>
  </si>
  <si>
    <t>10 1 00 00000</t>
  </si>
  <si>
    <t>10 2 00 00000</t>
  </si>
  <si>
    <t>10 2 00 60990</t>
  </si>
  <si>
    <t>Дополнительное образование детей</t>
  </si>
  <si>
    <t>67 0 00 00000</t>
  </si>
  <si>
    <t>67 0 00 60990</t>
  </si>
  <si>
    <t xml:space="preserve">Субсидии муниципальным образованиям на обеспечение расчетов муниципальными учреждениями за потребленные топливно-энергетические ресурсы </t>
  </si>
  <si>
    <t>Муниципальная программа "Противодействие экстремизму и идеологии терроризма в Солонешенском районе" на 2017-2021 годы"</t>
  </si>
  <si>
    <t>58 5 00 00000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</si>
  <si>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</si>
  <si>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</si>
  <si>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</si>
  <si>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17 0 00 00000</t>
  </si>
  <si>
    <t>17 2 00 00000</t>
  </si>
  <si>
    <t>43 0 00 00000</t>
  </si>
  <si>
    <t>71 4 00 70801</t>
  </si>
  <si>
    <t>71 4 00 70802</t>
  </si>
  <si>
    <t>71 4 00 70803</t>
  </si>
  <si>
    <t>Муниципальная программа "Улучшение условий и охраны труда в муниципальном образовании Солонешенский район на 2018-2022годы"</t>
  </si>
  <si>
    <t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Солонешенского района на 2018-2022 годы"</t>
  </si>
  <si>
    <t>Муниципальная программа "Профилактика преступлений, иных правонарушений в Солонешенском районе на 2017-2021 годы"</t>
  </si>
  <si>
    <t>Муниципальная программа "Доступная среда для инвалидов на 2019 - 2020 годы"</t>
  </si>
  <si>
    <t>44 4 00 60990</t>
  </si>
  <si>
    <t>71 0 00 60990</t>
  </si>
  <si>
    <t>58 2 00 S0992</t>
  </si>
  <si>
    <t>17 2 00 S1030</t>
  </si>
  <si>
    <t>Межбюджетные трансферты бюджетам поселений из бюджета муниципального района обеспечение расчетов муниципальными учреждениями за потребленные топливно-энергетические ресурсы</t>
  </si>
  <si>
    <t>01 2 00 10120</t>
  </si>
  <si>
    <t>43 2 00 S1190</t>
  </si>
  <si>
    <t>Расходы на выплаты персоналу в целях обеспечения выполнения функций местными органами и казенными учреждениямиза счет средств местного бюджета</t>
  </si>
  <si>
    <t>Муниципальная программа "Информатизация органов местного самоуправления  в Солонешенском районе на 2018-2022годы"</t>
  </si>
  <si>
    <t>Субсидии бюджетным учреждениям за счет средств местного бюджета</t>
  </si>
  <si>
    <t>15</t>
  </si>
  <si>
    <t>54 0 00 00000</t>
  </si>
  <si>
    <t>54 0 00 60990</t>
  </si>
  <si>
    <t>Глава  муниципального образования</t>
  </si>
  <si>
    <t>Иные расходы в отраслях социальной сферы</t>
  </si>
  <si>
    <t>90 9 00 00000</t>
  </si>
  <si>
    <t>90 9 00 60990</t>
  </si>
  <si>
    <t>Расходы на выплаты персоналу в целях обеспечения выполнения функций местными органами и казенными учреждениями за счет средств местного бюджета</t>
  </si>
  <si>
    <t>Расходы на выплаты персоналу в целях обеспечения выполнения функций местными органами и казенными учреждениями за счет средств краевого бюджета</t>
  </si>
  <si>
    <t>Субсидии бюджетным учреждениям за счет средств краевого бюджета</t>
  </si>
  <si>
    <t>классификации расходов бюджетов на 2021 год</t>
  </si>
  <si>
    <t>Муниципальная программа "Демографическое развитие Солонешенского района на 2021-2023 годы"</t>
  </si>
  <si>
    <t>Муниципальная программа " Активное долголетие  на 2021-2023 годы"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</si>
  <si>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</si>
  <si>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безопасности дорожного движения в Солонешенском районе Алтайского края в 2021-2028 годах"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</si>
  <si>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</si>
  <si>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Государственная программа Алтайского края «Развитие транспортной системы Алтайского края»</t>
  </si>
  <si>
    <t>Подпрограмма «Развитие дорожного хозяйства Алтайского края» государственной программы Ал-тайского края «Развитие транспортной системы Алтайского края»</t>
  </si>
  <si>
    <t>Муниципальная программа "Развитие туризма в Солонешенском районе на период с 2021 - 2023 годы"</t>
  </si>
  <si>
    <t>Муниципальная программа "Развитии малого и среднего предпринимательства в Солонешенском районе на 2021 - 2023 годы"</t>
  </si>
  <si>
    <t>Муниципальная программа "Модернизация объектов коммунальной инфраструктуры Солонешенского района на 2021 - 2026 годы"</t>
  </si>
  <si>
    <t>Муниципальная программа "Комплексное развитие  коммунальной инфраструктуры на территории муниципального образования Солонешенский сельсовет Солонешенского района Алтайского края " на 2017-2031 годы</t>
  </si>
  <si>
    <t>43 2 01 60990</t>
  </si>
  <si>
    <t xml:space="preserve">Государственная программа Алтайского края "Обеспечение населения Алтайского края жилищно-коммунальными услугами" </t>
  </si>
  <si>
    <t>Государственная программа Алтайского края "Создание условий для эффективного и ответственного управления региональными и муниципальными финансами"</t>
  </si>
  <si>
    <t>Софинансирование части расходов местных бюджетов по оплате труда работников муниципальных учреждений</t>
  </si>
  <si>
    <t>72 2 00 00000</t>
  </si>
  <si>
    <t>72 2 00 S0430</t>
  </si>
  <si>
    <t xml:space="preserve"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Солонешенского района на 2018-2022 годы"              </t>
  </si>
  <si>
    <t>Муниципальная программа "Доступная среда для инвалидов на 2019- 2021годы"</t>
  </si>
  <si>
    <t>Муниципальная программа "Развитие образования и молодежной политики в Солонешенском районе" на 2021 - 2025 годы</t>
  </si>
  <si>
    <t xml:space="preserve">Подпрограмма "Развитие общего образования в Солонешенском районе" </t>
  </si>
  <si>
    <t xml:space="preserve">Подпрограмма «Развитие дополнительного образования детей и сферы отдыха и оздоровления детей в Солонешенском районе "                                                                                        </t>
  </si>
  <si>
    <t>58 5 00 60900</t>
  </si>
  <si>
    <t xml:space="preserve">58 1 00 60930 </t>
  </si>
  <si>
    <t>Муниципальная программа "Развитие культуры Солонешенского района на 2021 - 2026 годы"</t>
  </si>
  <si>
    <t>Расходы на выплаты персоналу в целях обеспечения выполнения функций местными органами и казенными учреждениями счет средств местного бюджета</t>
  </si>
  <si>
    <t>Расходы на реализацию мероприятий, направленных на обеспечение стабильного водоснабжения населения Алтайского края</t>
  </si>
  <si>
    <t>Закупка товаров,работ и услуг для государственных(муниципальных) нужд за счет средств местного бюджета</t>
  </si>
  <si>
    <t>43 1 00 00000</t>
  </si>
  <si>
    <t>43 1 00  S3020</t>
  </si>
  <si>
    <t>Муниципальная программа "Развитие образования и молодежной политики в Солонешенском районе" на 2021 - 2026 годы</t>
  </si>
  <si>
    <t xml:space="preserve">Подпрограмма "Молодежная политика в Солонешенском районе" </t>
  </si>
  <si>
    <t xml:space="preserve">Подпрограмма «Профессиональная подготовка, переподготовка, повышение квалификации и развитие кадрового потенциала Солонешенского района "                                                                                                   </t>
  </si>
  <si>
    <t>58 6 00 00000</t>
  </si>
  <si>
    <t>58 6 00 60990</t>
  </si>
  <si>
    <t>Подпрограммы "Развитие общего и дополнительного образования в Алтайском крае" государственной прграммы Алтайского края "Развитие образования и молодежной политике а Алтайском края"</t>
  </si>
  <si>
    <t>Расходы на реализацию мероприятий краевой адресной инвестиционной программы</t>
  </si>
  <si>
    <t>Закупка товаров, работ, услуг в целях капитального ремонта государственного (муниципального) имущества</t>
  </si>
  <si>
    <t xml:space="preserve">Подпрограмма "Развитие общего образования в Солонешенском районе " </t>
  </si>
  <si>
    <t xml:space="preserve">Подпрограмма "Пожарная безопасность образовательных организаций Солонешенского района" </t>
  </si>
  <si>
    <t xml:space="preserve">Подпрограмма "Патриотическое воспитание граждан в Солонешенском районе" </t>
  </si>
  <si>
    <t xml:space="preserve"> Муниципальная программа "Комплексные меры  противодействия злоупотребелнию наркотиками и их незаконному обороту в  Солонешенском районе на 2021-2023 гг."    </t>
  </si>
  <si>
    <t>Муниципальная программа "Развитие культуры Солонешенского района" на 2021 - 2026 годы</t>
  </si>
  <si>
    <t>Подпрограмма "Обеспечение мер безопасности в муниципальных учреждениях культуры"на 2021 - 2026 годы</t>
  </si>
  <si>
    <t xml:space="preserve">Прочие дотации </t>
  </si>
  <si>
    <t>98 2 00 70290</t>
  </si>
  <si>
    <t>Прочие межбюджетные трансферты общего характера</t>
  </si>
  <si>
    <t>Государственная программа Ал-тайского края «Создание условий для эффективного и ответственного управления региональными и муниципальными финансами»</t>
  </si>
  <si>
    <t>Подпрограмма «Поддержание и стимулирование устойчивого ис-полнения бюджетов муниципальных образований Алтайского края» государственной программы Алтайского края «Создание условий для эффективного и ответственного управления региональными и муниципальными финансами</t>
  </si>
  <si>
    <t>Компенсация дополнительных расходов, возникших в результате решений, принятых органами власти другого уровня</t>
  </si>
  <si>
    <t>72 0 00 00000</t>
  </si>
  <si>
    <t>72 2 00 70250</t>
  </si>
  <si>
    <t>Информационное освещение деятельности органов государственной власти Алтайского края и поддержка средств массовой информации</t>
  </si>
  <si>
    <t>90 2 00 00000</t>
  </si>
  <si>
    <t>90 2 00 98710</t>
  </si>
  <si>
    <t>Руководство и управление в сфере установленных функций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</si>
  <si>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Феде-рации</t>
  </si>
  <si>
    <t xml:space="preserve">Другие вопросы в области социальной политики </t>
  </si>
  <si>
    <t>Подпрограмма «Совершенствование системы формирования и использования официальной статистической информации в рамках регионального плана статистических работ» государственной программы Алтайского края «Экономическое развитие и инновационная экономика»</t>
  </si>
  <si>
    <t>Проведение Всероссийской переписи населения 2020 года</t>
  </si>
  <si>
    <t>20 5 00 54690</t>
  </si>
  <si>
    <t>Расходы на выплаты персоналу в целях обеспечения выполнения функций местными органами и казенными учреждениями счет средств краевого бюджета</t>
  </si>
  <si>
    <t>91 4 0070400</t>
  </si>
  <si>
    <t>Закупка товаров, работ и услуг для муниципальных нужд за счет средств краевого бюджета</t>
  </si>
  <si>
    <t>Иные межбюджетные трансферты бюджетам поселений из бюджета муниципального района обеспечение расчетов муниципальными учреждениями за потребленные топливно-энергетические ресурсы</t>
  </si>
  <si>
    <t>Государственная программа Алтайского края "Развитие образования в Алтайском крае"</t>
  </si>
  <si>
    <t>Подпрограмма «Развитие дошко-льного образования в Алтайском крае» государственной программы Алтайского края «Развитие обра-зования в Алтайском крае»</t>
  </si>
  <si>
    <t>Подпрограмма «Развитие общего образования в Алтайском крае» государственной программы Ал-тайского края «Развитие образования в Алтайском крае»</t>
  </si>
  <si>
    <t>Расходы на ежемесячное денежное вознаграждение за классное руковолство педработникам государственных и муниципальных общеобразовательных организаций за счет средств федерального бюджета</t>
  </si>
  <si>
    <t>58 2 00 53032</t>
  </si>
  <si>
    <t>Обеспечение государственных га-рантий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</si>
  <si>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на организацию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</si>
  <si>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58 2 00 L3042</t>
  </si>
  <si>
    <t>Развитие системы отдыха и укрепления здоровья детей</t>
  </si>
  <si>
    <t>58 3 00 13210</t>
  </si>
  <si>
    <t>Государственная программа Алтайского края «Развитие образования в Алтайском крае»</t>
  </si>
  <si>
    <t>Подпрограмма «Развитие дополнительного образования детей и сферы отдыха и оздоровления детей в Алтайском крае» государственной программы Алтайского края «Развитие образования в Алтайском крае»</t>
  </si>
  <si>
    <t>Подпрограмма «Поддержка семей с детьми» государственной программы Алтайского края «Социальная поддержка граждан»</t>
  </si>
  <si>
    <t>Государственная программа Алтайского края «Социальная поддержка граждан»</t>
  </si>
  <si>
    <t>Содержание ребенка в семье опекуна (попечителя) и приемной семье, а также вознаграждение, при-читающееся приемному родителю</t>
  </si>
  <si>
    <t>Подпрограмма «Поддержка детей-сирот и детей, оставшихся без попечения родителей» государственной программы Алтайского края «Социальная поддержка граждан»</t>
  </si>
  <si>
    <t>Закупка товаров,работ и услуг для государственных(муниципальных) нужд за счет средств краевого бюджета</t>
  </si>
  <si>
    <t>Подпрограмма «Модернизация и обеспечение стабильного функционирования объектов тепло-снабжения» государственной программы Алтайского края «Обеспечение населения Алтайского края жилищно-коммунальными услугами»</t>
  </si>
  <si>
    <t>Обеспечение расчетов за топливно-энергетические ресурсы, потребляемые муниципальными уч-реждениями</t>
  </si>
  <si>
    <t>Подпрограмма «Развитие водоснабжения, водоотведения и очистки сточных вод в Алтайском крае» государственной программы Алтайского края «Обеспечение населения Алтайского края жилищно-коммунальными услугами»</t>
  </si>
  <si>
    <t>видов расходов на 2021 год</t>
  </si>
  <si>
    <t>Закупка товаров, работ и услуг для муниципальных нужд за счет средст местного бюджета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</si>
  <si>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</si>
  <si>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Подпрограмма «Развитие дошкольного образования в Алтайском крае» государственной программы Алтайского края «Развитие обра-зования в Алтайском крае»</t>
  </si>
  <si>
    <t xml:space="preserve">Государственная программа Алтайского края "Развитие образования и молодежной политике а Алтайском края" </t>
  </si>
  <si>
    <t xml:space="preserve">Государственная программа Алтайского края "Развитие образования и молодежной политике в Алтайском края" </t>
  </si>
  <si>
    <t>Подпрограммы "Развитие общего и дополнительного образования в Алтайском крае" государственной прграммы Алтайского края "Развитие образования и молодежной политике в Алтайском края"</t>
  </si>
  <si>
    <t>Закупка товаров, работ, услуг в целях капитального ремонта государственного (муниципального) имущества за счет средств местного бюджета</t>
  </si>
  <si>
    <t xml:space="preserve">Компенсация расходов по оплате тепловой энергии потребителям ресурсоснабжающей организации </t>
  </si>
  <si>
    <t>Муниципальная программа "Развитие физичекой культуры и спорта в муниципальном образовании Солонешенский район Алтайского края на 2021 - 2023 годы"</t>
  </si>
  <si>
    <t>Расходы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</si>
  <si>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Расходы по обеспечению бесплатным двухразовым питанием обучающихся с ограниченными возможностями здоровья муниципальных общеобразовательных организаций за счет средств местного бюджета</t>
  </si>
  <si>
    <t xml:space="preserve">«О бюджете муниципального образования </t>
  </si>
  <si>
    <t>Солонешенский район на 2021 год»</t>
  </si>
  <si>
    <t>Подпрограмма «Обеспечение условий реализации программы и развития отрасли» государственной программы Алтайского края «Развитие культуры Алтайского края»</t>
  </si>
  <si>
    <t>44 4 00 S0990</t>
  </si>
  <si>
    <t xml:space="preserve">Государственная программа Алтайского края "Комплексное развитие сельских территорий Алтайского края" </t>
  </si>
  <si>
    <t xml:space="preserve">Расходы на реализацию мероприятий краевой адресной инвестиционной программы на улучшение жилищных условий граждан на селе  </t>
  </si>
  <si>
    <t>52 0 00 00000</t>
  </si>
  <si>
    <t>52 0 00 S0992</t>
  </si>
  <si>
    <t>Подпрограмма «Обеспечение ус-ловий реализации программы и развития отрасли» государственной программы Алтайского края «Развитие культуры Алтайского края»</t>
  </si>
  <si>
    <t>Государственная программа Алтайского края «Создание условий для эффективного и ответственного управления региональными и муниципальными финансами»</t>
  </si>
  <si>
    <t>Подпрограмма «Поддержание и стимулирование устойчивого исполнения бюджетов муниципальных образований Алтайского края» государственной программы Алтайского края «Создание условий для эффективного и ответственного управления региональными и муниципальными финансами</t>
  </si>
  <si>
    <t>от "25" декабря 2020 № 41</t>
  </si>
  <si>
    <t>Изменения</t>
  </si>
  <si>
    <t>Сумма с учетом изменений</t>
  </si>
  <si>
    <t>сумма</t>
  </si>
  <si>
    <t>сумма с учетом изменений</t>
  </si>
  <si>
    <t>01 2 00 10160</t>
  </si>
  <si>
    <t>300</t>
  </si>
  <si>
    <t>58 7 00 S0990</t>
  </si>
  <si>
    <t>Капитальный ремонт Сибирячихинская СОШ</t>
  </si>
  <si>
    <t>улучшение жилищных условий на сельских территориях, за счет средств краевого бюджета</t>
  </si>
  <si>
    <t>Субсидии гражданам на приобретение жилья</t>
  </si>
  <si>
    <t>52 00  S0630</t>
  </si>
  <si>
    <t>Расходы на реализацию мероприятий муниципальных программ за счет средств местного бюджета</t>
  </si>
  <si>
    <t>Расходы на реализацию мероприятий муниципальных программ за счет средств краевого бюджета</t>
  </si>
  <si>
    <t>58 7 00 00000</t>
  </si>
  <si>
    <t>Муниципальная программа "Комплексное развитие коммунальной инфраструктуры на территории муниципального образования Солонешенский сельсовет Солонешенского района Алтайского края на 2017-2031гг"</t>
  </si>
  <si>
    <t>О внесении изменений в решение</t>
  </si>
  <si>
    <t xml:space="preserve"> районного Совета народных депутатов</t>
  </si>
  <si>
    <t>от "30" июня 2021 № ____</t>
  </si>
  <si>
    <t>Закупка товаров, работ, услуг в целях капитального ремонта государственного (муниципального) имущества за счет средств краевого бюджета</t>
  </si>
  <si>
    <t>Закупка энергетических ресурсов</t>
  </si>
  <si>
    <t>92 9 00 00000</t>
  </si>
  <si>
    <t>92 9 00 61190</t>
  </si>
  <si>
    <t>Расходы по приобретению резервного угля</t>
  </si>
  <si>
    <t xml:space="preserve">Закупка товаров,работ и услуг для государственных (муниципальных) нужд </t>
  </si>
  <si>
    <t>Иные расходы в области жилищно-коммунального хозяйства</t>
  </si>
  <si>
    <t>92 9 00 18030</t>
  </si>
  <si>
    <t>Расходы на содержание полигона ТБО</t>
  </si>
  <si>
    <t>от "30" июня 2021 №  29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</si>
</sst>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49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F7F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74" fontId="4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justify" wrapText="1"/>
    </xf>
    <xf numFmtId="49" fontId="2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vertical="justify" wrapText="1"/>
    </xf>
    <xf numFmtId="49" fontId="2" fillId="0" borderId="0" xfId="0" applyNumberFormat="1" applyFont="1" applyAlignment="1">
      <alignment horizontal="right"/>
    </xf>
    <xf numFmtId="0" fontId="5" fillId="0" borderId="0" xfId="0" applyFont="1" applyAlignment="1">
      <alignment vertical="justify" wrapText="1"/>
    </xf>
    <xf numFmtId="49" fontId="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17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justify" wrapText="1"/>
    </xf>
    <xf numFmtId="0" fontId="2" fillId="33" borderId="0" xfId="0" applyFon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0" fontId="2" fillId="33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justify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0" xfId="53" applyFont="1" applyBorder="1" applyAlignment="1">
      <alignment wrapText="1"/>
      <protection/>
    </xf>
    <xf numFmtId="49" fontId="4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5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 wrapText="1"/>
    </xf>
    <xf numFmtId="49" fontId="48" fillId="0" borderId="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vertical="justify" wrapText="1"/>
    </xf>
    <xf numFmtId="49" fontId="48" fillId="0" borderId="0" xfId="0" applyNumberFormat="1" applyFont="1" applyBorder="1" applyAlignment="1">
      <alignment horizontal="right" vertical="center"/>
    </xf>
    <xf numFmtId="49" fontId="48" fillId="0" borderId="0" xfId="0" applyNumberFormat="1" applyFont="1" applyAlignment="1">
      <alignment horizontal="right" vertical="center" wrapText="1"/>
    </xf>
    <xf numFmtId="0" fontId="48" fillId="0" borderId="0" xfId="0" applyFont="1" applyAlignment="1">
      <alignment horizontal="right" vertical="center"/>
    </xf>
    <xf numFmtId="0" fontId="48" fillId="0" borderId="0" xfId="53" applyFont="1" applyBorder="1" applyAlignment="1">
      <alignment wrapText="1"/>
      <protection/>
    </xf>
    <xf numFmtId="49" fontId="2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1"/>
  <sheetViews>
    <sheetView zoomScalePageLayoutView="0" workbookViewId="0" topLeftCell="A355">
      <selection activeCell="G294" sqref="G294"/>
    </sheetView>
  </sheetViews>
  <sheetFormatPr defaultColWidth="9.00390625" defaultRowHeight="12.75"/>
  <cols>
    <col min="1" max="1" width="54.25390625" style="0" customWidth="1"/>
    <col min="2" max="3" width="3.25390625" style="0" customWidth="1"/>
    <col min="4" max="4" width="15.375" style="0" customWidth="1"/>
    <col min="5" max="5" width="5.875" style="0" customWidth="1"/>
    <col min="6" max="6" width="11.625" style="0" customWidth="1"/>
    <col min="7" max="7" width="9.375" style="0" customWidth="1"/>
  </cols>
  <sheetData>
    <row r="1" spans="1:8" ht="15.75">
      <c r="A1" s="84" t="s">
        <v>144</v>
      </c>
      <c r="B1" s="84"/>
      <c r="C1" s="84"/>
      <c r="D1" s="84"/>
      <c r="E1" s="84"/>
      <c r="F1" s="84"/>
      <c r="G1" s="84"/>
      <c r="H1" s="84"/>
    </row>
    <row r="2" spans="1:8" ht="15.75">
      <c r="A2" s="84" t="s">
        <v>404</v>
      </c>
      <c r="B2" s="84"/>
      <c r="C2" s="84"/>
      <c r="D2" s="84"/>
      <c r="E2" s="84"/>
      <c r="F2" s="84"/>
      <c r="G2" s="84"/>
      <c r="H2" s="84"/>
    </row>
    <row r="3" spans="1:8" ht="15.75">
      <c r="A3" s="82" t="s">
        <v>405</v>
      </c>
      <c r="B3" s="82"/>
      <c r="C3" s="82"/>
      <c r="D3" s="82"/>
      <c r="E3" s="82"/>
      <c r="F3" s="82"/>
      <c r="G3" s="82"/>
      <c r="H3" s="82"/>
    </row>
    <row r="4" spans="1:8" ht="15.75">
      <c r="A4" s="82" t="s">
        <v>388</v>
      </c>
      <c r="B4" s="82"/>
      <c r="C4" s="82"/>
      <c r="D4" s="82"/>
      <c r="E4" s="82"/>
      <c r="F4" s="82"/>
      <c r="G4" s="82"/>
      <c r="H4" s="82"/>
    </row>
    <row r="5" spans="1:8" ht="15.75">
      <c r="A5" s="84" t="s">
        <v>377</v>
      </c>
      <c r="B5" s="84"/>
      <c r="C5" s="84"/>
      <c r="D5" s="84"/>
      <c r="E5" s="84"/>
      <c r="F5" s="84"/>
      <c r="G5" s="84"/>
      <c r="H5" s="84"/>
    </row>
    <row r="6" spans="1:8" ht="15.75">
      <c r="A6" s="84" t="s">
        <v>378</v>
      </c>
      <c r="B6" s="84"/>
      <c r="C6" s="84"/>
      <c r="D6" s="84"/>
      <c r="E6" s="84"/>
      <c r="F6" s="84"/>
      <c r="G6" s="84"/>
      <c r="H6" s="84"/>
    </row>
    <row r="7" spans="1:8" ht="15.75">
      <c r="A7" s="84" t="s">
        <v>406</v>
      </c>
      <c r="B7" s="84"/>
      <c r="C7" s="84"/>
      <c r="D7" s="84"/>
      <c r="E7" s="84"/>
      <c r="F7" s="84"/>
      <c r="G7" s="84"/>
      <c r="H7" s="84"/>
    </row>
    <row r="9" spans="1:6" ht="18.75">
      <c r="A9" s="83" t="s">
        <v>7</v>
      </c>
      <c r="B9" s="83"/>
      <c r="C9" s="83"/>
      <c r="D9" s="83"/>
      <c r="E9" s="83"/>
      <c r="F9" s="83"/>
    </row>
    <row r="10" spans="1:6" ht="18.75">
      <c r="A10" s="83" t="s">
        <v>8</v>
      </c>
      <c r="B10" s="83"/>
      <c r="C10" s="83"/>
      <c r="D10" s="83"/>
      <c r="E10" s="83"/>
      <c r="F10" s="83"/>
    </row>
    <row r="11" spans="1:6" ht="18.75">
      <c r="A11" s="83" t="s">
        <v>279</v>
      </c>
      <c r="B11" s="83"/>
      <c r="C11" s="83"/>
      <c r="D11" s="83"/>
      <c r="E11" s="83"/>
      <c r="F11" s="83"/>
    </row>
    <row r="12" spans="1:6" ht="18.75">
      <c r="A12" s="83" t="s">
        <v>74</v>
      </c>
      <c r="B12" s="83"/>
      <c r="C12" s="83"/>
      <c r="D12" s="83"/>
      <c r="E12" s="83"/>
      <c r="F12" s="83"/>
    </row>
    <row r="13" spans="1:6" ht="18.75">
      <c r="A13" s="1"/>
      <c r="F13" s="7" t="s">
        <v>25</v>
      </c>
    </row>
    <row r="14" spans="1:8" ht="63">
      <c r="A14" s="17" t="s">
        <v>26</v>
      </c>
      <c r="B14" s="17" t="s">
        <v>27</v>
      </c>
      <c r="C14" s="17" t="s">
        <v>28</v>
      </c>
      <c r="D14" s="21" t="s">
        <v>29</v>
      </c>
      <c r="E14" s="17" t="s">
        <v>15</v>
      </c>
      <c r="F14" s="17" t="s">
        <v>30</v>
      </c>
      <c r="G14" s="67" t="s">
        <v>389</v>
      </c>
      <c r="H14" s="67" t="s">
        <v>390</v>
      </c>
    </row>
    <row r="15" spans="1:8" ht="15.75">
      <c r="A15" s="12" t="s">
        <v>31</v>
      </c>
      <c r="B15" s="19" t="s">
        <v>32</v>
      </c>
      <c r="C15" s="20"/>
      <c r="D15" s="20"/>
      <c r="E15" s="20"/>
      <c r="F15" s="4">
        <f>F16+F21+F33+F42+F52</f>
        <v>21610.4</v>
      </c>
      <c r="G15" s="4">
        <f>G16+G21+G33+G42+G52</f>
        <v>1209.6000000000004</v>
      </c>
      <c r="H15" s="4">
        <f>H16+H21+H33+H42+H52</f>
        <v>22820</v>
      </c>
    </row>
    <row r="16" spans="1:8" ht="63">
      <c r="A16" s="5" t="s">
        <v>35</v>
      </c>
      <c r="B16" s="6" t="s">
        <v>32</v>
      </c>
      <c r="C16" s="6" t="s">
        <v>36</v>
      </c>
      <c r="D16" s="6"/>
      <c r="E16" s="6"/>
      <c r="F16" s="7">
        <f>F17</f>
        <v>10</v>
      </c>
      <c r="G16" s="7">
        <f aca="true" t="shared" si="0" ref="G16:H19">G17</f>
        <v>0</v>
      </c>
      <c r="H16" s="7">
        <f t="shared" si="0"/>
        <v>10</v>
      </c>
    </row>
    <row r="17" spans="1:8" ht="63">
      <c r="A17" s="5" t="s">
        <v>33</v>
      </c>
      <c r="B17" s="6" t="s">
        <v>32</v>
      </c>
      <c r="C17" s="6" t="s">
        <v>36</v>
      </c>
      <c r="D17" s="6" t="s">
        <v>145</v>
      </c>
      <c r="E17" s="6"/>
      <c r="F17" s="7">
        <f>F18</f>
        <v>10</v>
      </c>
      <c r="G17" s="7">
        <f t="shared" si="0"/>
        <v>0</v>
      </c>
      <c r="H17" s="7">
        <f t="shared" si="0"/>
        <v>10</v>
      </c>
    </row>
    <row r="18" spans="1:8" ht="31.5">
      <c r="A18" s="5" t="s">
        <v>83</v>
      </c>
      <c r="B18" s="6" t="s">
        <v>32</v>
      </c>
      <c r="C18" s="6" t="s">
        <v>36</v>
      </c>
      <c r="D18" s="6" t="s">
        <v>146</v>
      </c>
      <c r="E18" s="6"/>
      <c r="F18" s="7">
        <f>F19</f>
        <v>10</v>
      </c>
      <c r="G18" s="7">
        <f t="shared" si="0"/>
        <v>0</v>
      </c>
      <c r="H18" s="7">
        <f t="shared" si="0"/>
        <v>10</v>
      </c>
    </row>
    <row r="19" spans="1:8" ht="31.5">
      <c r="A19" s="5" t="s">
        <v>84</v>
      </c>
      <c r="B19" s="6" t="s">
        <v>32</v>
      </c>
      <c r="C19" s="6" t="s">
        <v>36</v>
      </c>
      <c r="D19" s="6" t="s">
        <v>147</v>
      </c>
      <c r="E19" s="6"/>
      <c r="F19" s="7">
        <f>F20</f>
        <v>10</v>
      </c>
      <c r="G19" s="7">
        <f t="shared" si="0"/>
        <v>0</v>
      </c>
      <c r="H19" s="7">
        <f t="shared" si="0"/>
        <v>10</v>
      </c>
    </row>
    <row r="20" spans="1:8" ht="31.5">
      <c r="A20" s="13" t="s">
        <v>76</v>
      </c>
      <c r="B20" s="6" t="s">
        <v>32</v>
      </c>
      <c r="C20" s="6" t="s">
        <v>36</v>
      </c>
      <c r="D20" s="6" t="s">
        <v>147</v>
      </c>
      <c r="E20" s="6" t="s">
        <v>17</v>
      </c>
      <c r="F20" s="7">
        <v>10</v>
      </c>
      <c r="G20" s="7">
        <f>H20-F20</f>
        <v>0</v>
      </c>
      <c r="H20" s="7">
        <v>10</v>
      </c>
    </row>
    <row r="21" spans="1:8" ht="63">
      <c r="A21" s="13" t="s">
        <v>10</v>
      </c>
      <c r="B21" s="22" t="s">
        <v>32</v>
      </c>
      <c r="C21" s="22" t="s">
        <v>37</v>
      </c>
      <c r="D21" s="18"/>
      <c r="E21" s="18"/>
      <c r="F21" s="7">
        <f>F22+F30</f>
        <v>15705.8</v>
      </c>
      <c r="G21" s="7">
        <f>G22+G30</f>
        <v>1141.7000000000003</v>
      </c>
      <c r="H21" s="7">
        <f>H22+H30</f>
        <v>16847.5</v>
      </c>
    </row>
    <row r="22" spans="1:8" ht="63">
      <c r="A22" s="13" t="s">
        <v>9</v>
      </c>
      <c r="B22" s="6" t="s">
        <v>32</v>
      </c>
      <c r="C22" s="6" t="s">
        <v>37</v>
      </c>
      <c r="D22" s="6" t="s">
        <v>145</v>
      </c>
      <c r="E22" s="6"/>
      <c r="F22" s="7">
        <f>F23</f>
        <v>15645.8</v>
      </c>
      <c r="G22" s="7">
        <f>G23</f>
        <v>1178.7000000000003</v>
      </c>
      <c r="H22" s="7">
        <f>H23</f>
        <v>16824.5</v>
      </c>
    </row>
    <row r="23" spans="1:8" ht="31.5">
      <c r="A23" s="5" t="s">
        <v>83</v>
      </c>
      <c r="B23" s="6" t="s">
        <v>32</v>
      </c>
      <c r="C23" s="6" t="s">
        <v>37</v>
      </c>
      <c r="D23" s="6" t="s">
        <v>146</v>
      </c>
      <c r="E23" s="6"/>
      <c r="F23" s="7">
        <f>F24+F28</f>
        <v>15645.8</v>
      </c>
      <c r="G23" s="7">
        <f>G24+G28</f>
        <v>1178.7000000000003</v>
      </c>
      <c r="H23" s="7">
        <f>H24+H28</f>
        <v>16824.5</v>
      </c>
    </row>
    <row r="24" spans="1:8" ht="31.5">
      <c r="A24" s="5" t="s">
        <v>84</v>
      </c>
      <c r="B24" s="6" t="s">
        <v>32</v>
      </c>
      <c r="C24" s="6" t="s">
        <v>37</v>
      </c>
      <c r="D24" s="6" t="s">
        <v>147</v>
      </c>
      <c r="E24" s="6"/>
      <c r="F24" s="7">
        <f>F25+F26+F27</f>
        <v>14725</v>
      </c>
      <c r="G24" s="7">
        <f>G25+G26+G27</f>
        <v>1278.7000000000003</v>
      </c>
      <c r="H24" s="7">
        <f>H25+H26+H27</f>
        <v>16003.7</v>
      </c>
    </row>
    <row r="25" spans="1:8" ht="47.25">
      <c r="A25" s="13" t="s">
        <v>75</v>
      </c>
      <c r="B25" s="6" t="s">
        <v>32</v>
      </c>
      <c r="C25" s="6" t="s">
        <v>37</v>
      </c>
      <c r="D25" s="6" t="s">
        <v>147</v>
      </c>
      <c r="E25" s="6" t="s">
        <v>16</v>
      </c>
      <c r="F25" s="7">
        <v>12063.4</v>
      </c>
      <c r="G25" s="7">
        <f>H25-F25</f>
        <v>1287</v>
      </c>
      <c r="H25" s="7">
        <v>13350.4</v>
      </c>
    </row>
    <row r="26" spans="1:8" ht="31.5">
      <c r="A26" s="13" t="s">
        <v>76</v>
      </c>
      <c r="B26" s="6" t="s">
        <v>32</v>
      </c>
      <c r="C26" s="6" t="s">
        <v>37</v>
      </c>
      <c r="D26" s="6" t="s">
        <v>147</v>
      </c>
      <c r="E26" s="6" t="s">
        <v>17</v>
      </c>
      <c r="F26" s="7">
        <v>2391.6</v>
      </c>
      <c r="G26" s="7">
        <f>H26-F26</f>
        <v>-8.299999999999727</v>
      </c>
      <c r="H26" s="7">
        <v>2383.3</v>
      </c>
    </row>
    <row r="27" spans="1:8" ht="15.75">
      <c r="A27" s="5" t="s">
        <v>85</v>
      </c>
      <c r="B27" s="6" t="s">
        <v>32</v>
      </c>
      <c r="C27" s="6" t="s">
        <v>37</v>
      </c>
      <c r="D27" s="6" t="s">
        <v>147</v>
      </c>
      <c r="E27" s="6" t="s">
        <v>86</v>
      </c>
      <c r="F27" s="7">
        <v>270</v>
      </c>
      <c r="G27" s="7">
        <f>H27-F27</f>
        <v>0</v>
      </c>
      <c r="H27" s="7">
        <v>270</v>
      </c>
    </row>
    <row r="28" spans="1:8" ht="15.75">
      <c r="A28" s="13" t="s">
        <v>272</v>
      </c>
      <c r="B28" s="6" t="s">
        <v>32</v>
      </c>
      <c r="C28" s="6" t="s">
        <v>37</v>
      </c>
      <c r="D28" s="6" t="s">
        <v>264</v>
      </c>
      <c r="E28" s="6"/>
      <c r="F28" s="7">
        <f>F29</f>
        <v>920.8</v>
      </c>
      <c r="G28" s="7">
        <f>G29</f>
        <v>-100</v>
      </c>
      <c r="H28" s="7">
        <f>H29</f>
        <v>820.8</v>
      </c>
    </row>
    <row r="29" spans="1:8" ht="47.25">
      <c r="A29" s="13" t="s">
        <v>75</v>
      </c>
      <c r="B29" s="6" t="s">
        <v>32</v>
      </c>
      <c r="C29" s="6" t="s">
        <v>37</v>
      </c>
      <c r="D29" s="6" t="s">
        <v>264</v>
      </c>
      <c r="E29" s="6" t="s">
        <v>16</v>
      </c>
      <c r="F29" s="7">
        <v>920.8</v>
      </c>
      <c r="G29" s="7">
        <f>H29-F29</f>
        <v>-100</v>
      </c>
      <c r="H29" s="7">
        <v>820.8</v>
      </c>
    </row>
    <row r="30" spans="1:8" ht="63">
      <c r="A30" s="13" t="s">
        <v>293</v>
      </c>
      <c r="B30" s="6" t="s">
        <v>32</v>
      </c>
      <c r="C30" s="6" t="s">
        <v>37</v>
      </c>
      <c r="D30" s="18" t="s">
        <v>295</v>
      </c>
      <c r="E30" s="6"/>
      <c r="F30" s="7">
        <f aca="true" t="shared" si="1" ref="F30:H31">F31</f>
        <v>60</v>
      </c>
      <c r="G30" s="7">
        <f t="shared" si="1"/>
        <v>-37</v>
      </c>
      <c r="H30" s="7">
        <f t="shared" si="1"/>
        <v>23</v>
      </c>
    </row>
    <row r="31" spans="1:8" ht="47.25">
      <c r="A31" s="13" t="s">
        <v>294</v>
      </c>
      <c r="B31" s="6" t="s">
        <v>32</v>
      </c>
      <c r="C31" s="6" t="s">
        <v>37</v>
      </c>
      <c r="D31" s="18" t="s">
        <v>296</v>
      </c>
      <c r="E31" s="6"/>
      <c r="F31" s="7">
        <f t="shared" si="1"/>
        <v>60</v>
      </c>
      <c r="G31" s="7">
        <f t="shared" si="1"/>
        <v>-37</v>
      </c>
      <c r="H31" s="7">
        <f t="shared" si="1"/>
        <v>23</v>
      </c>
    </row>
    <row r="32" spans="1:8" ht="63">
      <c r="A32" s="13" t="s">
        <v>305</v>
      </c>
      <c r="B32" s="6" t="s">
        <v>32</v>
      </c>
      <c r="C32" s="6" t="s">
        <v>37</v>
      </c>
      <c r="D32" s="18" t="s">
        <v>296</v>
      </c>
      <c r="E32" s="6" t="s">
        <v>16</v>
      </c>
      <c r="F32" s="7">
        <v>60</v>
      </c>
      <c r="G32" s="7">
        <f>H32-F32</f>
        <v>-37</v>
      </c>
      <c r="H32" s="7">
        <v>23</v>
      </c>
    </row>
    <row r="33" spans="1:8" ht="47.25">
      <c r="A33" s="13" t="s">
        <v>39</v>
      </c>
      <c r="B33" s="22" t="s">
        <v>32</v>
      </c>
      <c r="C33" s="22" t="s">
        <v>40</v>
      </c>
      <c r="D33" s="18"/>
      <c r="E33" s="18"/>
      <c r="F33" s="7">
        <f>F34</f>
        <v>3736.4</v>
      </c>
      <c r="G33" s="7">
        <f aca="true" t="shared" si="2" ref="G33:H35">G34</f>
        <v>100</v>
      </c>
      <c r="H33" s="7">
        <f t="shared" si="2"/>
        <v>3836.4</v>
      </c>
    </row>
    <row r="34" spans="1:8" ht="63">
      <c r="A34" s="13" t="s">
        <v>9</v>
      </c>
      <c r="B34" s="22" t="s">
        <v>32</v>
      </c>
      <c r="C34" s="22" t="s">
        <v>40</v>
      </c>
      <c r="D34" s="6" t="s">
        <v>145</v>
      </c>
      <c r="E34" s="14"/>
      <c r="F34" s="7">
        <f>F35</f>
        <v>3736.4</v>
      </c>
      <c r="G34" s="7">
        <f t="shared" si="2"/>
        <v>100</v>
      </c>
      <c r="H34" s="7">
        <f t="shared" si="2"/>
        <v>3836.4</v>
      </c>
    </row>
    <row r="35" spans="1:8" ht="31.5">
      <c r="A35" s="5" t="s">
        <v>83</v>
      </c>
      <c r="B35" s="6" t="s">
        <v>32</v>
      </c>
      <c r="C35" s="6" t="s">
        <v>40</v>
      </c>
      <c r="D35" s="6" t="s">
        <v>146</v>
      </c>
      <c r="E35" s="14"/>
      <c r="F35" s="7">
        <f>F36</f>
        <v>3736.4</v>
      </c>
      <c r="G35" s="7">
        <f t="shared" si="2"/>
        <v>100</v>
      </c>
      <c r="H35" s="7">
        <f t="shared" si="2"/>
        <v>3836.4</v>
      </c>
    </row>
    <row r="36" spans="1:8" ht="31.5">
      <c r="A36" s="5" t="s">
        <v>84</v>
      </c>
      <c r="B36" s="6" t="s">
        <v>32</v>
      </c>
      <c r="C36" s="6" t="s">
        <v>40</v>
      </c>
      <c r="D36" s="6" t="s">
        <v>147</v>
      </c>
      <c r="E36" s="18"/>
      <c r="F36" s="7">
        <f>F37+F39+F41+F38+F40</f>
        <v>3736.4</v>
      </c>
      <c r="G36" s="7">
        <f>G37+G39+G41+G38+G40</f>
        <v>100</v>
      </c>
      <c r="H36" s="7">
        <f>H37+H39+H41+H38+H40</f>
        <v>3836.4</v>
      </c>
    </row>
    <row r="37" spans="1:8" ht="47.25">
      <c r="A37" s="13" t="s">
        <v>75</v>
      </c>
      <c r="B37" s="6" t="s">
        <v>32</v>
      </c>
      <c r="C37" s="6" t="s">
        <v>40</v>
      </c>
      <c r="D37" s="6" t="s">
        <v>147</v>
      </c>
      <c r="E37" s="6" t="s">
        <v>16</v>
      </c>
      <c r="F37" s="7">
        <v>2990.8</v>
      </c>
      <c r="G37" s="7">
        <f>H37-F37</f>
        <v>0</v>
      </c>
      <c r="H37" s="7">
        <v>2990.8</v>
      </c>
    </row>
    <row r="38" spans="1:8" ht="47.25">
      <c r="A38" s="13" t="s">
        <v>75</v>
      </c>
      <c r="B38" s="6" t="s">
        <v>32</v>
      </c>
      <c r="C38" s="6" t="s">
        <v>40</v>
      </c>
      <c r="D38" s="6" t="s">
        <v>393</v>
      </c>
      <c r="E38" s="6" t="s">
        <v>16</v>
      </c>
      <c r="F38" s="7">
        <v>424.5</v>
      </c>
      <c r="G38" s="7">
        <f>H38-F38</f>
        <v>100</v>
      </c>
      <c r="H38" s="7">
        <v>524.5</v>
      </c>
    </row>
    <row r="39" spans="1:8" ht="31.5">
      <c r="A39" s="13" t="s">
        <v>76</v>
      </c>
      <c r="B39" s="6" t="s">
        <v>32</v>
      </c>
      <c r="C39" s="6" t="s">
        <v>40</v>
      </c>
      <c r="D39" s="6" t="s">
        <v>147</v>
      </c>
      <c r="E39" s="6" t="s">
        <v>17</v>
      </c>
      <c r="F39" s="7">
        <v>316.5</v>
      </c>
      <c r="G39" s="7">
        <f>H39-F39</f>
        <v>0</v>
      </c>
      <c r="H39" s="7">
        <v>316.5</v>
      </c>
    </row>
    <row r="40" spans="1:8" ht="31.5">
      <c r="A40" s="13" t="s">
        <v>76</v>
      </c>
      <c r="B40" s="6" t="s">
        <v>32</v>
      </c>
      <c r="C40" s="6" t="s">
        <v>40</v>
      </c>
      <c r="D40" s="6" t="s">
        <v>393</v>
      </c>
      <c r="E40" s="6" t="s">
        <v>17</v>
      </c>
      <c r="F40" s="7">
        <v>2</v>
      </c>
      <c r="G40" s="7">
        <f>H40-F40</f>
        <v>0</v>
      </c>
      <c r="H40" s="7">
        <v>2</v>
      </c>
    </row>
    <row r="41" spans="1:8" ht="17.25" customHeight="1">
      <c r="A41" s="5" t="s">
        <v>85</v>
      </c>
      <c r="B41" s="6" t="s">
        <v>32</v>
      </c>
      <c r="C41" s="6" t="s">
        <v>40</v>
      </c>
      <c r="D41" s="6" t="s">
        <v>147</v>
      </c>
      <c r="E41" s="6" t="s">
        <v>86</v>
      </c>
      <c r="F41" s="7">
        <v>2.6</v>
      </c>
      <c r="G41" s="7">
        <f>H41-F41</f>
        <v>0</v>
      </c>
      <c r="H41" s="7">
        <v>2.6</v>
      </c>
    </row>
    <row r="42" spans="1:8" ht="15.75">
      <c r="A42" s="2" t="s">
        <v>42</v>
      </c>
      <c r="B42" s="6" t="s">
        <v>32</v>
      </c>
      <c r="C42" s="6" t="s">
        <v>65</v>
      </c>
      <c r="D42" s="8"/>
      <c r="E42" s="6"/>
      <c r="F42" s="7">
        <f>F43</f>
        <v>500</v>
      </c>
      <c r="G42" s="7">
        <f aca="true" t="shared" si="3" ref="G42:H44">G43</f>
        <v>0</v>
      </c>
      <c r="H42" s="7">
        <f t="shared" si="3"/>
        <v>500</v>
      </c>
    </row>
    <row r="43" spans="1:8" ht="47.25">
      <c r="A43" s="5" t="s">
        <v>87</v>
      </c>
      <c r="B43" s="6" t="s">
        <v>32</v>
      </c>
      <c r="C43" s="6" t="s">
        <v>65</v>
      </c>
      <c r="D43" s="8" t="s">
        <v>148</v>
      </c>
      <c r="E43" s="6"/>
      <c r="F43" s="7">
        <f>F44</f>
        <v>500</v>
      </c>
      <c r="G43" s="7">
        <f t="shared" si="3"/>
        <v>0</v>
      </c>
      <c r="H43" s="7">
        <f t="shared" si="3"/>
        <v>500</v>
      </c>
    </row>
    <row r="44" spans="1:8" ht="15.75">
      <c r="A44" s="5" t="s">
        <v>42</v>
      </c>
      <c r="B44" s="6" t="s">
        <v>32</v>
      </c>
      <c r="C44" s="6" t="s">
        <v>65</v>
      </c>
      <c r="D44" s="8" t="s">
        <v>149</v>
      </c>
      <c r="E44" s="6"/>
      <c r="F44" s="7">
        <f>F45</f>
        <v>500</v>
      </c>
      <c r="G44" s="7">
        <f t="shared" si="3"/>
        <v>0</v>
      </c>
      <c r="H44" s="7">
        <f t="shared" si="3"/>
        <v>500</v>
      </c>
    </row>
    <row r="45" spans="1:8" ht="15.75">
      <c r="A45" s="5" t="s">
        <v>88</v>
      </c>
      <c r="B45" s="6" t="s">
        <v>32</v>
      </c>
      <c r="C45" s="6" t="s">
        <v>65</v>
      </c>
      <c r="D45" s="8" t="s">
        <v>150</v>
      </c>
      <c r="E45" s="6"/>
      <c r="F45" s="7">
        <f>F46+F48+F50</f>
        <v>500</v>
      </c>
      <c r="G45" s="7">
        <f>G46+G48+G50</f>
        <v>0</v>
      </c>
      <c r="H45" s="7">
        <f>H46+H48+H50</f>
        <v>500</v>
      </c>
    </row>
    <row r="46" spans="1:8" ht="31.5">
      <c r="A46" s="5" t="s">
        <v>12</v>
      </c>
      <c r="B46" s="6" t="s">
        <v>32</v>
      </c>
      <c r="C46" s="6" t="s">
        <v>65</v>
      </c>
      <c r="D46" s="8" t="s">
        <v>151</v>
      </c>
      <c r="E46" s="6"/>
      <c r="F46" s="7">
        <f>F47</f>
        <v>300</v>
      </c>
      <c r="G46" s="7">
        <f>G47</f>
        <v>0</v>
      </c>
      <c r="H46" s="7">
        <f>H47</f>
        <v>300</v>
      </c>
    </row>
    <row r="47" spans="1:8" ht="15.75">
      <c r="A47" s="5" t="s">
        <v>80</v>
      </c>
      <c r="B47" s="6" t="s">
        <v>32</v>
      </c>
      <c r="C47" s="6" t="s">
        <v>65</v>
      </c>
      <c r="D47" s="8" t="s">
        <v>151</v>
      </c>
      <c r="E47" s="6" t="s">
        <v>89</v>
      </c>
      <c r="F47" s="7">
        <v>300</v>
      </c>
      <c r="G47" s="7">
        <f>H47-F47</f>
        <v>0</v>
      </c>
      <c r="H47" s="7">
        <v>300</v>
      </c>
    </row>
    <row r="48" spans="1:8" ht="47.25">
      <c r="A48" s="5" t="s">
        <v>6</v>
      </c>
      <c r="B48" s="6" t="s">
        <v>32</v>
      </c>
      <c r="C48" s="6" t="s">
        <v>65</v>
      </c>
      <c r="D48" s="8" t="s">
        <v>152</v>
      </c>
      <c r="E48" s="6"/>
      <c r="F48" s="7">
        <f>F49</f>
        <v>150</v>
      </c>
      <c r="G48" s="7">
        <f>G49</f>
        <v>0</v>
      </c>
      <c r="H48" s="7">
        <f>H49</f>
        <v>150</v>
      </c>
    </row>
    <row r="49" spans="1:8" ht="15.75">
      <c r="A49" s="5" t="s">
        <v>80</v>
      </c>
      <c r="B49" s="6" t="s">
        <v>32</v>
      </c>
      <c r="C49" s="6" t="s">
        <v>65</v>
      </c>
      <c r="D49" s="8" t="s">
        <v>152</v>
      </c>
      <c r="E49" s="6" t="s">
        <v>89</v>
      </c>
      <c r="F49" s="7">
        <v>150</v>
      </c>
      <c r="G49" s="7">
        <f>H49-F49</f>
        <v>0</v>
      </c>
      <c r="H49" s="7">
        <v>150</v>
      </c>
    </row>
    <row r="50" spans="1:8" ht="31.5">
      <c r="A50" s="5" t="s">
        <v>90</v>
      </c>
      <c r="B50" s="6" t="s">
        <v>32</v>
      </c>
      <c r="C50" s="6" t="s">
        <v>65</v>
      </c>
      <c r="D50" s="8" t="s">
        <v>153</v>
      </c>
      <c r="E50" s="6"/>
      <c r="F50" s="7">
        <f>F51</f>
        <v>50</v>
      </c>
      <c r="G50" s="7">
        <f>G51</f>
        <v>0</v>
      </c>
      <c r="H50" s="7">
        <f>H51</f>
        <v>50</v>
      </c>
    </row>
    <row r="51" spans="1:8" ht="15.75">
      <c r="A51" s="5" t="s">
        <v>80</v>
      </c>
      <c r="B51" s="6" t="s">
        <v>32</v>
      </c>
      <c r="C51" s="6" t="s">
        <v>65</v>
      </c>
      <c r="D51" s="8" t="s">
        <v>153</v>
      </c>
      <c r="E51" s="6" t="s">
        <v>89</v>
      </c>
      <c r="F51" s="7">
        <v>50</v>
      </c>
      <c r="G51" s="7">
        <f>H51-F51</f>
        <v>0</v>
      </c>
      <c r="H51" s="7">
        <v>50</v>
      </c>
    </row>
    <row r="52" spans="1:8" ht="15.75">
      <c r="A52" s="12" t="s">
        <v>43</v>
      </c>
      <c r="B52" s="19" t="s">
        <v>32</v>
      </c>
      <c r="C52" s="15">
        <v>13</v>
      </c>
      <c r="D52" s="18"/>
      <c r="E52" s="18"/>
      <c r="F52" s="7">
        <f>F53+F59+F56+F66+F64+F62</f>
        <v>1658.2</v>
      </c>
      <c r="G52" s="7">
        <f>G53+G59+G56+G66+G64+G62</f>
        <v>-32.10000000000002</v>
      </c>
      <c r="H52" s="7">
        <f>H53+H59+H56+H66+H64+H62</f>
        <v>1626.1</v>
      </c>
    </row>
    <row r="53" spans="1:8" ht="32.25" customHeight="1">
      <c r="A53" s="33" t="s">
        <v>107</v>
      </c>
      <c r="B53" s="40" t="s">
        <v>32</v>
      </c>
      <c r="C53" s="40" t="s">
        <v>66</v>
      </c>
      <c r="D53" s="41" t="s">
        <v>165</v>
      </c>
      <c r="E53" s="35"/>
      <c r="F53" s="36">
        <f aca="true" t="shared" si="4" ref="F53:H54">F54</f>
        <v>1050.2</v>
      </c>
      <c r="G53" s="36">
        <f t="shared" si="4"/>
        <v>0</v>
      </c>
      <c r="H53" s="36">
        <f t="shared" si="4"/>
        <v>1050.2</v>
      </c>
    </row>
    <row r="54" spans="1:8" ht="58.5" customHeight="1">
      <c r="A54" s="37" t="s">
        <v>52</v>
      </c>
      <c r="B54" s="34" t="s">
        <v>32</v>
      </c>
      <c r="C54" s="34" t="s">
        <v>66</v>
      </c>
      <c r="D54" s="41" t="s">
        <v>200</v>
      </c>
      <c r="E54" s="36"/>
      <c r="F54" s="36">
        <f t="shared" si="4"/>
        <v>1050.2</v>
      </c>
      <c r="G54" s="36">
        <f t="shared" si="4"/>
        <v>0</v>
      </c>
      <c r="H54" s="36">
        <f t="shared" si="4"/>
        <v>1050.2</v>
      </c>
    </row>
    <row r="55" spans="1:8" ht="32.25" customHeight="1">
      <c r="A55" s="33" t="s">
        <v>75</v>
      </c>
      <c r="B55" s="34" t="s">
        <v>32</v>
      </c>
      <c r="C55" s="34" t="s">
        <v>66</v>
      </c>
      <c r="D55" s="41" t="s">
        <v>200</v>
      </c>
      <c r="E55" s="36">
        <v>100</v>
      </c>
      <c r="F55" s="36">
        <v>1050.2</v>
      </c>
      <c r="G55" s="36">
        <f>H55-F55</f>
        <v>0</v>
      </c>
      <c r="H55" s="36">
        <v>1050.2</v>
      </c>
    </row>
    <row r="56" spans="1:8" ht="32.25" customHeight="1">
      <c r="A56" s="31" t="s">
        <v>280</v>
      </c>
      <c r="B56" s="22" t="s">
        <v>32</v>
      </c>
      <c r="C56" s="18">
        <v>13</v>
      </c>
      <c r="D56" s="18" t="s">
        <v>159</v>
      </c>
      <c r="E56" s="18"/>
      <c r="F56" s="7">
        <f aca="true" t="shared" si="5" ref="F56:H57">F57</f>
        <v>20</v>
      </c>
      <c r="G56" s="7">
        <f t="shared" si="5"/>
        <v>0</v>
      </c>
      <c r="H56" s="7">
        <f t="shared" si="5"/>
        <v>20</v>
      </c>
    </row>
    <row r="57" spans="1:8" ht="31.5">
      <c r="A57" s="13" t="s">
        <v>121</v>
      </c>
      <c r="B57" s="22" t="s">
        <v>32</v>
      </c>
      <c r="C57" s="18">
        <v>13</v>
      </c>
      <c r="D57" s="18" t="s">
        <v>160</v>
      </c>
      <c r="E57" s="18"/>
      <c r="F57" s="7">
        <f t="shared" si="5"/>
        <v>20</v>
      </c>
      <c r="G57" s="7">
        <f t="shared" si="5"/>
        <v>0</v>
      </c>
      <c r="H57" s="7">
        <f t="shared" si="5"/>
        <v>20</v>
      </c>
    </row>
    <row r="58" spans="1:8" ht="31.5">
      <c r="A58" s="13" t="s">
        <v>76</v>
      </c>
      <c r="B58" s="22" t="s">
        <v>32</v>
      </c>
      <c r="C58" s="18">
        <v>13</v>
      </c>
      <c r="D58" s="18" t="s">
        <v>160</v>
      </c>
      <c r="E58" s="18">
        <v>200</v>
      </c>
      <c r="F58" s="7">
        <v>20</v>
      </c>
      <c r="G58" s="7">
        <f>H58-F58</f>
        <v>0</v>
      </c>
      <c r="H58" s="7">
        <v>20</v>
      </c>
    </row>
    <row r="59" spans="1:8" ht="47.25">
      <c r="A59" s="31" t="s">
        <v>255</v>
      </c>
      <c r="B59" s="22" t="s">
        <v>32</v>
      </c>
      <c r="C59" s="18">
        <v>13</v>
      </c>
      <c r="D59" s="18" t="s">
        <v>157</v>
      </c>
      <c r="E59" s="18"/>
      <c r="F59" s="7">
        <f aca="true" t="shared" si="6" ref="F59:H60">F60</f>
        <v>20</v>
      </c>
      <c r="G59" s="7">
        <f t="shared" si="6"/>
        <v>0</v>
      </c>
      <c r="H59" s="7">
        <f t="shared" si="6"/>
        <v>20</v>
      </c>
    </row>
    <row r="60" spans="1:8" ht="31.5">
      <c r="A60" s="13" t="s">
        <v>121</v>
      </c>
      <c r="B60" s="22" t="s">
        <v>32</v>
      </c>
      <c r="C60" s="18">
        <v>13</v>
      </c>
      <c r="D60" s="18" t="s">
        <v>158</v>
      </c>
      <c r="E60" s="18"/>
      <c r="F60" s="7">
        <f t="shared" si="6"/>
        <v>20</v>
      </c>
      <c r="G60" s="7">
        <f t="shared" si="6"/>
        <v>0</v>
      </c>
      <c r="H60" s="7">
        <f t="shared" si="6"/>
        <v>20</v>
      </c>
    </row>
    <row r="61" spans="1:8" ht="31.5">
      <c r="A61" s="13" t="s">
        <v>76</v>
      </c>
      <c r="B61" s="22" t="s">
        <v>32</v>
      </c>
      <c r="C61" s="18">
        <v>13</v>
      </c>
      <c r="D61" s="18" t="s">
        <v>158</v>
      </c>
      <c r="E61" s="18">
        <v>200</v>
      </c>
      <c r="F61" s="7">
        <v>20</v>
      </c>
      <c r="G61" s="7">
        <f>H61-F61</f>
        <v>0</v>
      </c>
      <c r="H61" s="7">
        <v>20</v>
      </c>
    </row>
    <row r="62" spans="1:8" ht="47.25">
      <c r="A62" s="31" t="s">
        <v>267</v>
      </c>
      <c r="B62" s="22" t="s">
        <v>32</v>
      </c>
      <c r="C62" s="18">
        <v>13</v>
      </c>
      <c r="D62" s="51" t="s">
        <v>270</v>
      </c>
      <c r="E62" s="18"/>
      <c r="F62" s="7">
        <f>F63</f>
        <v>50</v>
      </c>
      <c r="G62" s="7">
        <f>G63</f>
        <v>0</v>
      </c>
      <c r="H62" s="7">
        <f>H63</f>
        <v>50</v>
      </c>
    </row>
    <row r="63" spans="1:8" ht="31.5">
      <c r="A63" s="13" t="s">
        <v>121</v>
      </c>
      <c r="B63" s="22" t="s">
        <v>32</v>
      </c>
      <c r="C63" s="18">
        <v>13</v>
      </c>
      <c r="D63" s="51" t="s">
        <v>271</v>
      </c>
      <c r="E63" s="18">
        <v>200</v>
      </c>
      <c r="F63" s="7">
        <v>50</v>
      </c>
      <c r="G63" s="7">
        <f>H63-F63</f>
        <v>0</v>
      </c>
      <c r="H63" s="7">
        <v>50</v>
      </c>
    </row>
    <row r="64" spans="1:8" ht="31.5">
      <c r="A64" s="31" t="s">
        <v>281</v>
      </c>
      <c r="B64" s="22" t="s">
        <v>32</v>
      </c>
      <c r="C64" s="18">
        <v>13</v>
      </c>
      <c r="D64" s="51" t="s">
        <v>217</v>
      </c>
      <c r="E64" s="18"/>
      <c r="F64" s="7">
        <f>F65</f>
        <v>15</v>
      </c>
      <c r="G64" s="7">
        <f>G65</f>
        <v>0</v>
      </c>
      <c r="H64" s="7">
        <f>H65</f>
        <v>15</v>
      </c>
    </row>
    <row r="65" spans="1:8" ht="31.5">
      <c r="A65" s="13" t="s">
        <v>121</v>
      </c>
      <c r="B65" s="22" t="s">
        <v>32</v>
      </c>
      <c r="C65" s="18">
        <v>13</v>
      </c>
      <c r="D65" s="51" t="s">
        <v>260</v>
      </c>
      <c r="E65" s="18">
        <v>200</v>
      </c>
      <c r="F65" s="7">
        <v>15</v>
      </c>
      <c r="G65" s="7">
        <f>H65-F65</f>
        <v>0</v>
      </c>
      <c r="H65" s="7">
        <v>15</v>
      </c>
    </row>
    <row r="66" spans="1:8" ht="47.25">
      <c r="A66" s="13" t="s">
        <v>87</v>
      </c>
      <c r="B66" s="22" t="s">
        <v>32</v>
      </c>
      <c r="C66" s="18">
        <v>13</v>
      </c>
      <c r="D66" s="18" t="s">
        <v>148</v>
      </c>
      <c r="E66" s="18"/>
      <c r="F66" s="7">
        <f aca="true" t="shared" si="7" ref="F66:H67">F67</f>
        <v>503</v>
      </c>
      <c r="G66" s="7">
        <f t="shared" si="7"/>
        <v>-32.10000000000002</v>
      </c>
      <c r="H66" s="7">
        <f t="shared" si="7"/>
        <v>470.9</v>
      </c>
    </row>
    <row r="67" spans="1:8" ht="31.5">
      <c r="A67" s="13" t="s">
        <v>91</v>
      </c>
      <c r="B67" s="22" t="s">
        <v>32</v>
      </c>
      <c r="C67" s="18">
        <v>13</v>
      </c>
      <c r="D67" s="18" t="s">
        <v>161</v>
      </c>
      <c r="E67" s="18"/>
      <c r="F67" s="7">
        <f t="shared" si="7"/>
        <v>503</v>
      </c>
      <c r="G67" s="7">
        <f t="shared" si="7"/>
        <v>-32.10000000000002</v>
      </c>
      <c r="H67" s="7">
        <f t="shared" si="7"/>
        <v>470.9</v>
      </c>
    </row>
    <row r="68" spans="1:8" ht="15.75">
      <c r="A68" s="13" t="s">
        <v>92</v>
      </c>
      <c r="B68" s="22" t="s">
        <v>32</v>
      </c>
      <c r="C68" s="18">
        <v>13</v>
      </c>
      <c r="D68" s="18" t="s">
        <v>162</v>
      </c>
      <c r="E68" s="18"/>
      <c r="F68" s="7">
        <f>F69+F70</f>
        <v>503</v>
      </c>
      <c r="G68" s="7">
        <f>G69+G70</f>
        <v>-32.10000000000002</v>
      </c>
      <c r="H68" s="7">
        <f>H69+H70</f>
        <v>470.9</v>
      </c>
    </row>
    <row r="69" spans="1:8" ht="15.75">
      <c r="A69" s="13" t="s">
        <v>122</v>
      </c>
      <c r="B69" s="22" t="s">
        <v>32</v>
      </c>
      <c r="C69" s="18">
        <v>13</v>
      </c>
      <c r="D69" s="18" t="s">
        <v>162</v>
      </c>
      <c r="E69" s="18">
        <v>830</v>
      </c>
      <c r="F69" s="7">
        <v>503</v>
      </c>
      <c r="G69" s="7">
        <f>H69-F69</f>
        <v>-97.10000000000002</v>
      </c>
      <c r="H69" s="7">
        <v>405.9</v>
      </c>
    </row>
    <row r="70" spans="1:8" ht="15.75">
      <c r="A70" s="72" t="s">
        <v>408</v>
      </c>
      <c r="B70" s="73" t="s">
        <v>32</v>
      </c>
      <c r="C70" s="74">
        <v>13</v>
      </c>
      <c r="D70" s="74" t="s">
        <v>162</v>
      </c>
      <c r="E70" s="74">
        <v>200</v>
      </c>
      <c r="F70" s="71">
        <v>0</v>
      </c>
      <c r="G70" s="71">
        <f>H70-F70</f>
        <v>65</v>
      </c>
      <c r="H70" s="71">
        <v>65</v>
      </c>
    </row>
    <row r="71" spans="1:8" ht="31.5">
      <c r="A71" s="12" t="s">
        <v>44</v>
      </c>
      <c r="B71" s="19" t="s">
        <v>36</v>
      </c>
      <c r="C71" s="15"/>
      <c r="D71" s="15"/>
      <c r="E71" s="15"/>
      <c r="F71" s="4">
        <f>F72+F85</f>
        <v>1603.6000000000004</v>
      </c>
      <c r="G71" s="4">
        <f>G72+G85</f>
        <v>150</v>
      </c>
      <c r="H71" s="4">
        <f>H72+H85</f>
        <v>1753.6000000000004</v>
      </c>
    </row>
    <row r="72" spans="1:8" ht="47.25">
      <c r="A72" s="13" t="s">
        <v>282</v>
      </c>
      <c r="B72" s="22" t="s">
        <v>36</v>
      </c>
      <c r="C72" s="22" t="s">
        <v>63</v>
      </c>
      <c r="D72" s="18"/>
      <c r="E72" s="18"/>
      <c r="F72" s="7">
        <f>F73+F78+F81</f>
        <v>1580.7000000000003</v>
      </c>
      <c r="G72" s="7">
        <f>G73+G78+G81</f>
        <v>150</v>
      </c>
      <c r="H72" s="7">
        <f>H73+H78+H81</f>
        <v>1730.7000000000003</v>
      </c>
    </row>
    <row r="73" spans="1:8" ht="31.5">
      <c r="A73" s="13" t="s">
        <v>106</v>
      </c>
      <c r="B73" s="22" t="s">
        <v>36</v>
      </c>
      <c r="C73" s="22" t="s">
        <v>63</v>
      </c>
      <c r="D73" s="18" t="s">
        <v>164</v>
      </c>
      <c r="E73" s="18"/>
      <c r="F73" s="7">
        <f aca="true" t="shared" si="8" ref="F73:H74">F74</f>
        <v>1512.3000000000002</v>
      </c>
      <c r="G73" s="7">
        <f t="shared" si="8"/>
        <v>150</v>
      </c>
      <c r="H73" s="7">
        <f t="shared" si="8"/>
        <v>1662.3000000000002</v>
      </c>
    </row>
    <row r="74" spans="1:8" ht="31.5">
      <c r="A74" s="13" t="s">
        <v>107</v>
      </c>
      <c r="B74" s="22" t="s">
        <v>36</v>
      </c>
      <c r="C74" s="22" t="s">
        <v>63</v>
      </c>
      <c r="D74" s="18" t="s">
        <v>165</v>
      </c>
      <c r="E74" s="18"/>
      <c r="F74" s="7">
        <f t="shared" si="8"/>
        <v>1512.3000000000002</v>
      </c>
      <c r="G74" s="7">
        <f t="shared" si="8"/>
        <v>150</v>
      </c>
      <c r="H74" s="7">
        <f t="shared" si="8"/>
        <v>1662.3000000000002</v>
      </c>
    </row>
    <row r="75" spans="1:8" ht="31.5">
      <c r="A75" s="13" t="s">
        <v>105</v>
      </c>
      <c r="B75" s="22" t="s">
        <v>36</v>
      </c>
      <c r="C75" s="22" t="s">
        <v>63</v>
      </c>
      <c r="D75" s="18" t="s">
        <v>166</v>
      </c>
      <c r="E75" s="18"/>
      <c r="F75" s="7">
        <f>F76+F77</f>
        <v>1512.3000000000002</v>
      </c>
      <c r="G75" s="7">
        <f>G76+G77</f>
        <v>150</v>
      </c>
      <c r="H75" s="7">
        <f>H76+H77</f>
        <v>1662.3000000000002</v>
      </c>
    </row>
    <row r="76" spans="1:8" ht="47.25">
      <c r="A76" s="13" t="s">
        <v>75</v>
      </c>
      <c r="B76" s="22" t="s">
        <v>36</v>
      </c>
      <c r="C76" s="22" t="s">
        <v>63</v>
      </c>
      <c r="D76" s="18" t="s">
        <v>166</v>
      </c>
      <c r="E76" s="18">
        <v>100</v>
      </c>
      <c r="F76" s="7">
        <v>1459.4</v>
      </c>
      <c r="G76" s="7">
        <f>H76-F76</f>
        <v>150</v>
      </c>
      <c r="H76" s="7">
        <v>1609.4</v>
      </c>
    </row>
    <row r="77" spans="1:8" ht="31.5">
      <c r="A77" s="13" t="s">
        <v>76</v>
      </c>
      <c r="B77" s="22" t="s">
        <v>36</v>
      </c>
      <c r="C77" s="22" t="s">
        <v>63</v>
      </c>
      <c r="D77" s="18" t="s">
        <v>166</v>
      </c>
      <c r="E77" s="18">
        <v>200</v>
      </c>
      <c r="F77" s="7">
        <v>52.9</v>
      </c>
      <c r="G77" s="7">
        <f>H77-F77</f>
        <v>0</v>
      </c>
      <c r="H77" s="7">
        <v>52.9</v>
      </c>
    </row>
    <row r="78" spans="1:8" ht="96" customHeight="1">
      <c r="A78" s="31" t="s">
        <v>256</v>
      </c>
      <c r="B78" s="22" t="s">
        <v>36</v>
      </c>
      <c r="C78" s="22" t="s">
        <v>63</v>
      </c>
      <c r="D78" s="18" t="s">
        <v>167</v>
      </c>
      <c r="E78" s="18"/>
      <c r="F78" s="14">
        <f aca="true" t="shared" si="9" ref="F78:H79">F79</f>
        <v>58</v>
      </c>
      <c r="G78" s="14">
        <f t="shared" si="9"/>
        <v>0</v>
      </c>
      <c r="H78" s="14">
        <f t="shared" si="9"/>
        <v>58</v>
      </c>
    </row>
    <row r="79" spans="1:8" ht="31.5">
      <c r="A79" s="13" t="s">
        <v>121</v>
      </c>
      <c r="B79" s="22" t="s">
        <v>36</v>
      </c>
      <c r="C79" s="22" t="s">
        <v>63</v>
      </c>
      <c r="D79" s="18" t="s">
        <v>168</v>
      </c>
      <c r="E79" s="18"/>
      <c r="F79" s="14">
        <f t="shared" si="9"/>
        <v>58</v>
      </c>
      <c r="G79" s="14">
        <f t="shared" si="9"/>
        <v>0</v>
      </c>
      <c r="H79" s="14">
        <f t="shared" si="9"/>
        <v>58</v>
      </c>
    </row>
    <row r="80" spans="1:8" ht="31.5">
      <c r="A80" s="13" t="s">
        <v>76</v>
      </c>
      <c r="B80" s="22" t="s">
        <v>36</v>
      </c>
      <c r="C80" s="22" t="s">
        <v>63</v>
      </c>
      <c r="D80" s="18" t="s">
        <v>168</v>
      </c>
      <c r="E80" s="18">
        <v>200</v>
      </c>
      <c r="F80" s="14">
        <v>58</v>
      </c>
      <c r="G80" s="14">
        <f>H80-F80</f>
        <v>0</v>
      </c>
      <c r="H80" s="14">
        <v>58</v>
      </c>
    </row>
    <row r="81" spans="1:8" ht="47.25">
      <c r="A81" s="33" t="s">
        <v>136</v>
      </c>
      <c r="B81" s="34" t="s">
        <v>36</v>
      </c>
      <c r="C81" s="35" t="s">
        <v>63</v>
      </c>
      <c r="D81" s="36" t="s">
        <v>174</v>
      </c>
      <c r="E81" s="36"/>
      <c r="F81" s="36">
        <f>F82</f>
        <v>10.4</v>
      </c>
      <c r="G81" s="36">
        <f aca="true" t="shared" si="10" ref="G81:H83">G82</f>
        <v>0</v>
      </c>
      <c r="H81" s="36">
        <f t="shared" si="10"/>
        <v>10.4</v>
      </c>
    </row>
    <row r="82" spans="1:8" ht="15.75">
      <c r="A82" s="33" t="s">
        <v>137</v>
      </c>
      <c r="B82" s="34" t="s">
        <v>36</v>
      </c>
      <c r="C82" s="35" t="s">
        <v>63</v>
      </c>
      <c r="D82" s="36" t="s">
        <v>175</v>
      </c>
      <c r="E82" s="36"/>
      <c r="F82" s="36">
        <f>F83</f>
        <v>10.4</v>
      </c>
      <c r="G82" s="36">
        <f t="shared" si="10"/>
        <v>0</v>
      </c>
      <c r="H82" s="36">
        <f t="shared" si="10"/>
        <v>10.4</v>
      </c>
    </row>
    <row r="83" spans="1:8" ht="51">
      <c r="A83" s="37" t="s">
        <v>138</v>
      </c>
      <c r="B83" s="34" t="s">
        <v>36</v>
      </c>
      <c r="C83" s="35" t="s">
        <v>63</v>
      </c>
      <c r="D83" s="36" t="s">
        <v>176</v>
      </c>
      <c r="E83" s="36"/>
      <c r="F83" s="36">
        <f>F84</f>
        <v>10.4</v>
      </c>
      <c r="G83" s="36">
        <f t="shared" si="10"/>
        <v>0</v>
      </c>
      <c r="H83" s="36">
        <f t="shared" si="10"/>
        <v>10.4</v>
      </c>
    </row>
    <row r="84" spans="1:8" ht="19.5" customHeight="1">
      <c r="A84" s="33" t="s">
        <v>139</v>
      </c>
      <c r="B84" s="34" t="s">
        <v>36</v>
      </c>
      <c r="C84" s="35" t="s">
        <v>63</v>
      </c>
      <c r="D84" s="36" t="s">
        <v>176</v>
      </c>
      <c r="E84" s="36">
        <v>540</v>
      </c>
      <c r="F84" s="36">
        <v>10.4</v>
      </c>
      <c r="G84" s="36">
        <f>H84-F84</f>
        <v>0</v>
      </c>
      <c r="H84" s="36">
        <v>10.4</v>
      </c>
    </row>
    <row r="85" spans="1:8" ht="31.5">
      <c r="A85" s="13" t="s">
        <v>71</v>
      </c>
      <c r="B85" s="22" t="s">
        <v>36</v>
      </c>
      <c r="C85" s="18">
        <v>14</v>
      </c>
      <c r="D85" s="8"/>
      <c r="E85" s="6"/>
      <c r="F85" s="14">
        <f>F89+F86+F92</f>
        <v>22.9</v>
      </c>
      <c r="G85" s="14">
        <f>G89+G86+G92</f>
        <v>0</v>
      </c>
      <c r="H85" s="14">
        <f>H89+H86+H92</f>
        <v>22.9</v>
      </c>
    </row>
    <row r="86" spans="1:8" ht="47.25">
      <c r="A86" s="31" t="s">
        <v>257</v>
      </c>
      <c r="B86" s="22" t="s">
        <v>36</v>
      </c>
      <c r="C86" s="18">
        <v>14</v>
      </c>
      <c r="D86" s="18" t="s">
        <v>237</v>
      </c>
      <c r="E86" s="18"/>
      <c r="F86" s="14">
        <f aca="true" t="shared" si="11" ref="F86:H87">F87</f>
        <v>8</v>
      </c>
      <c r="G86" s="14">
        <f t="shared" si="11"/>
        <v>0</v>
      </c>
      <c r="H86" s="14">
        <f t="shared" si="11"/>
        <v>8</v>
      </c>
    </row>
    <row r="87" spans="1:8" ht="31.5">
      <c r="A87" s="13" t="s">
        <v>121</v>
      </c>
      <c r="B87" s="22" t="s">
        <v>36</v>
      </c>
      <c r="C87" s="18">
        <v>14</v>
      </c>
      <c r="D87" s="18" t="s">
        <v>236</v>
      </c>
      <c r="E87" s="18"/>
      <c r="F87" s="14">
        <f t="shared" si="11"/>
        <v>8</v>
      </c>
      <c r="G87" s="14">
        <f t="shared" si="11"/>
        <v>0</v>
      </c>
      <c r="H87" s="14">
        <f t="shared" si="11"/>
        <v>8</v>
      </c>
    </row>
    <row r="88" spans="1:8" ht="31.5">
      <c r="A88" s="13" t="s">
        <v>76</v>
      </c>
      <c r="B88" s="22" t="s">
        <v>36</v>
      </c>
      <c r="C88" s="18">
        <v>14</v>
      </c>
      <c r="D88" s="18" t="s">
        <v>236</v>
      </c>
      <c r="E88" s="18">
        <v>200</v>
      </c>
      <c r="F88" s="14">
        <v>8</v>
      </c>
      <c r="G88" s="14">
        <f>H88-F88</f>
        <v>0</v>
      </c>
      <c r="H88" s="14">
        <v>8</v>
      </c>
    </row>
    <row r="89" spans="1:8" ht="43.5" customHeight="1">
      <c r="A89" s="31" t="s">
        <v>283</v>
      </c>
      <c r="B89" s="22" t="s">
        <v>36</v>
      </c>
      <c r="C89" s="18">
        <v>14</v>
      </c>
      <c r="D89" s="18" t="s">
        <v>238</v>
      </c>
      <c r="E89" s="18"/>
      <c r="F89" s="14">
        <f aca="true" t="shared" si="12" ref="F89:H90">F90</f>
        <v>10</v>
      </c>
      <c r="G89" s="14">
        <f t="shared" si="12"/>
        <v>0</v>
      </c>
      <c r="H89" s="14">
        <f t="shared" si="12"/>
        <v>10</v>
      </c>
    </row>
    <row r="90" spans="1:8" ht="31.5">
      <c r="A90" s="13" t="s">
        <v>121</v>
      </c>
      <c r="B90" s="22" t="s">
        <v>36</v>
      </c>
      <c r="C90" s="18">
        <v>14</v>
      </c>
      <c r="D90" s="18" t="s">
        <v>239</v>
      </c>
      <c r="E90" s="18"/>
      <c r="F90" s="14">
        <f t="shared" si="12"/>
        <v>10</v>
      </c>
      <c r="G90" s="14">
        <f t="shared" si="12"/>
        <v>0</v>
      </c>
      <c r="H90" s="14">
        <f t="shared" si="12"/>
        <v>10</v>
      </c>
    </row>
    <row r="91" spans="1:8" ht="31.5">
      <c r="A91" s="13" t="s">
        <v>76</v>
      </c>
      <c r="B91" s="22" t="s">
        <v>36</v>
      </c>
      <c r="C91" s="18">
        <v>14</v>
      </c>
      <c r="D91" s="18" t="s">
        <v>239</v>
      </c>
      <c r="E91" s="18">
        <v>200</v>
      </c>
      <c r="F91" s="14">
        <v>10</v>
      </c>
      <c r="G91" s="14">
        <f>H91-F91</f>
        <v>0</v>
      </c>
      <c r="H91" s="14">
        <v>10</v>
      </c>
    </row>
    <row r="92" spans="1:8" ht="47.25">
      <c r="A92" s="33" t="s">
        <v>136</v>
      </c>
      <c r="B92" s="34" t="s">
        <v>36</v>
      </c>
      <c r="C92" s="35" t="s">
        <v>234</v>
      </c>
      <c r="D92" s="36" t="s">
        <v>174</v>
      </c>
      <c r="E92" s="36"/>
      <c r="F92" s="36">
        <f>F93</f>
        <v>4.9</v>
      </c>
      <c r="G92" s="36">
        <f aca="true" t="shared" si="13" ref="G92:H94">G93</f>
        <v>0</v>
      </c>
      <c r="H92" s="36">
        <f t="shared" si="13"/>
        <v>4.9</v>
      </c>
    </row>
    <row r="93" spans="1:8" ht="15.75">
      <c r="A93" s="33" t="s">
        <v>137</v>
      </c>
      <c r="B93" s="34" t="s">
        <v>36</v>
      </c>
      <c r="C93" s="35" t="s">
        <v>234</v>
      </c>
      <c r="D93" s="36" t="s">
        <v>175</v>
      </c>
      <c r="E93" s="36"/>
      <c r="F93" s="36">
        <f>F94</f>
        <v>4.9</v>
      </c>
      <c r="G93" s="36">
        <f t="shared" si="13"/>
        <v>0</v>
      </c>
      <c r="H93" s="36">
        <f t="shared" si="13"/>
        <v>4.9</v>
      </c>
    </row>
    <row r="94" spans="1:8" ht="51">
      <c r="A94" s="37" t="s">
        <v>138</v>
      </c>
      <c r="B94" s="34" t="s">
        <v>36</v>
      </c>
      <c r="C94" s="35" t="s">
        <v>234</v>
      </c>
      <c r="D94" s="36" t="s">
        <v>176</v>
      </c>
      <c r="E94" s="36"/>
      <c r="F94" s="36">
        <f>F95</f>
        <v>4.9</v>
      </c>
      <c r="G94" s="36">
        <f t="shared" si="13"/>
        <v>0</v>
      </c>
      <c r="H94" s="36">
        <f t="shared" si="13"/>
        <v>4.9</v>
      </c>
    </row>
    <row r="95" spans="1:8" ht="19.5" customHeight="1">
      <c r="A95" s="33" t="s">
        <v>139</v>
      </c>
      <c r="B95" s="34" t="s">
        <v>36</v>
      </c>
      <c r="C95" s="35" t="s">
        <v>234</v>
      </c>
      <c r="D95" s="36" t="s">
        <v>176</v>
      </c>
      <c r="E95" s="36">
        <v>540</v>
      </c>
      <c r="F95" s="14">
        <v>4.9</v>
      </c>
      <c r="G95" s="14">
        <f>H95-F95</f>
        <v>0</v>
      </c>
      <c r="H95" s="14">
        <v>4.9</v>
      </c>
    </row>
    <row r="96" spans="1:8" ht="15.75">
      <c r="A96" s="12" t="s">
        <v>14</v>
      </c>
      <c r="B96" s="19" t="s">
        <v>37</v>
      </c>
      <c r="C96" s="15"/>
      <c r="D96" s="15"/>
      <c r="E96" s="15"/>
      <c r="F96" s="4">
        <f>F97+F103+F108+F121</f>
        <v>4474</v>
      </c>
      <c r="G96" s="4">
        <f>G97+G103+G108+G121</f>
        <v>90</v>
      </c>
      <c r="H96" s="4">
        <f>H97+H103+H108+H121</f>
        <v>4564</v>
      </c>
    </row>
    <row r="97" spans="1:8" ht="15.75">
      <c r="A97" s="13" t="s">
        <v>46</v>
      </c>
      <c r="B97" s="22" t="s">
        <v>37</v>
      </c>
      <c r="C97" s="22" t="s">
        <v>38</v>
      </c>
      <c r="D97" s="18"/>
      <c r="E97" s="18"/>
      <c r="F97" s="7">
        <f>F98</f>
        <v>1026.7</v>
      </c>
      <c r="G97" s="7">
        <f aca="true" t="shared" si="14" ref="G97:H99">G98</f>
        <v>50</v>
      </c>
      <c r="H97" s="7">
        <f t="shared" si="14"/>
        <v>1076.7</v>
      </c>
    </row>
    <row r="98" spans="1:8" ht="63">
      <c r="A98" s="13" t="s">
        <v>9</v>
      </c>
      <c r="B98" s="22" t="s">
        <v>37</v>
      </c>
      <c r="C98" s="22" t="s">
        <v>38</v>
      </c>
      <c r="D98" s="6" t="s">
        <v>145</v>
      </c>
      <c r="E98" s="18"/>
      <c r="F98" s="7">
        <f>F99</f>
        <v>1026.7</v>
      </c>
      <c r="G98" s="7">
        <f t="shared" si="14"/>
        <v>50</v>
      </c>
      <c r="H98" s="7">
        <f t="shared" si="14"/>
        <v>1076.7</v>
      </c>
    </row>
    <row r="99" spans="1:8" ht="31.5">
      <c r="A99" s="5" t="s">
        <v>83</v>
      </c>
      <c r="B99" s="6" t="s">
        <v>37</v>
      </c>
      <c r="C99" s="6" t="s">
        <v>38</v>
      </c>
      <c r="D99" s="6" t="s">
        <v>146</v>
      </c>
      <c r="E99" s="14"/>
      <c r="F99" s="7">
        <f>F100</f>
        <v>1026.7</v>
      </c>
      <c r="G99" s="7">
        <f t="shared" si="14"/>
        <v>50</v>
      </c>
      <c r="H99" s="7">
        <f t="shared" si="14"/>
        <v>1076.7</v>
      </c>
    </row>
    <row r="100" spans="1:8" ht="31.5">
      <c r="A100" s="5" t="s">
        <v>84</v>
      </c>
      <c r="B100" s="6" t="s">
        <v>37</v>
      </c>
      <c r="C100" s="6" t="s">
        <v>38</v>
      </c>
      <c r="D100" s="6" t="s">
        <v>147</v>
      </c>
      <c r="E100" s="18"/>
      <c r="F100" s="7">
        <f>F101+F102</f>
        <v>1026.7</v>
      </c>
      <c r="G100" s="7">
        <f>G101+G102</f>
        <v>50</v>
      </c>
      <c r="H100" s="7">
        <f>H101+H102</f>
        <v>1076.7</v>
      </c>
    </row>
    <row r="101" spans="1:8" ht="47.25">
      <c r="A101" s="13" t="s">
        <v>75</v>
      </c>
      <c r="B101" s="6" t="s">
        <v>37</v>
      </c>
      <c r="C101" s="6" t="s">
        <v>38</v>
      </c>
      <c r="D101" s="6" t="s">
        <v>147</v>
      </c>
      <c r="E101" s="6" t="s">
        <v>16</v>
      </c>
      <c r="F101" s="7">
        <v>963.2</v>
      </c>
      <c r="G101" s="7">
        <f>H101-F101</f>
        <v>50</v>
      </c>
      <c r="H101" s="7">
        <v>1013.2</v>
      </c>
    </row>
    <row r="102" spans="1:8" ht="31.5">
      <c r="A102" s="13" t="s">
        <v>76</v>
      </c>
      <c r="B102" s="6" t="s">
        <v>37</v>
      </c>
      <c r="C102" s="6" t="s">
        <v>38</v>
      </c>
      <c r="D102" s="6" t="s">
        <v>147</v>
      </c>
      <c r="E102" s="6" t="s">
        <v>17</v>
      </c>
      <c r="F102" s="7">
        <v>63.5</v>
      </c>
      <c r="G102" s="7">
        <f>H102-F102</f>
        <v>0</v>
      </c>
      <c r="H102" s="7">
        <v>63.5</v>
      </c>
    </row>
    <row r="103" spans="1:8" ht="15.75">
      <c r="A103" s="33" t="s">
        <v>235</v>
      </c>
      <c r="B103" s="34" t="s">
        <v>37</v>
      </c>
      <c r="C103" s="35" t="s">
        <v>53</v>
      </c>
      <c r="D103" s="36"/>
      <c r="E103" s="36"/>
      <c r="F103" s="36">
        <f>F104</f>
        <v>737.1</v>
      </c>
      <c r="G103" s="36">
        <f>G104</f>
        <v>0</v>
      </c>
      <c r="H103" s="36">
        <f>H104</f>
        <v>737.1</v>
      </c>
    </row>
    <row r="104" spans="1:8" ht="47.25">
      <c r="A104" s="33" t="s">
        <v>136</v>
      </c>
      <c r="B104" s="34" t="s">
        <v>37</v>
      </c>
      <c r="C104" s="35" t="s">
        <v>53</v>
      </c>
      <c r="D104" s="36" t="s">
        <v>174</v>
      </c>
      <c r="E104" s="36"/>
      <c r="F104" s="36">
        <f>F106</f>
        <v>737.1</v>
      </c>
      <c r="G104" s="36">
        <f>G106</f>
        <v>0</v>
      </c>
      <c r="H104" s="36">
        <f>H106</f>
        <v>737.1</v>
      </c>
    </row>
    <row r="105" spans="1:8" ht="15.75">
      <c r="A105" s="33" t="s">
        <v>137</v>
      </c>
      <c r="B105" s="34" t="s">
        <v>37</v>
      </c>
      <c r="C105" s="35" t="s">
        <v>53</v>
      </c>
      <c r="D105" s="36" t="s">
        <v>175</v>
      </c>
      <c r="E105" s="36"/>
      <c r="F105" s="36">
        <f aca="true" t="shared" si="15" ref="F105:H106">F106</f>
        <v>737.1</v>
      </c>
      <c r="G105" s="36">
        <f t="shared" si="15"/>
        <v>0</v>
      </c>
      <c r="H105" s="36">
        <f t="shared" si="15"/>
        <v>737.1</v>
      </c>
    </row>
    <row r="106" spans="1:8" ht="51">
      <c r="A106" s="37" t="s">
        <v>138</v>
      </c>
      <c r="B106" s="34" t="s">
        <v>37</v>
      </c>
      <c r="C106" s="35" t="s">
        <v>53</v>
      </c>
      <c r="D106" s="36" t="s">
        <v>176</v>
      </c>
      <c r="E106" s="36"/>
      <c r="F106" s="36">
        <f t="shared" si="15"/>
        <v>737.1</v>
      </c>
      <c r="G106" s="36">
        <f t="shared" si="15"/>
        <v>0</v>
      </c>
      <c r="H106" s="36">
        <f t="shared" si="15"/>
        <v>737.1</v>
      </c>
    </row>
    <row r="107" spans="1:8" ht="19.5" customHeight="1">
      <c r="A107" s="33" t="s">
        <v>139</v>
      </c>
      <c r="B107" s="34" t="s">
        <v>37</v>
      </c>
      <c r="C107" s="35" t="s">
        <v>53</v>
      </c>
      <c r="D107" s="36" t="s">
        <v>176</v>
      </c>
      <c r="E107" s="36">
        <v>540</v>
      </c>
      <c r="F107" s="36">
        <v>737.1</v>
      </c>
      <c r="G107" s="36">
        <f>H107-F107</f>
        <v>0</v>
      </c>
      <c r="H107" s="36">
        <v>737.1</v>
      </c>
    </row>
    <row r="108" spans="1:8" ht="15.75">
      <c r="A108" s="13" t="s">
        <v>103</v>
      </c>
      <c r="B108" s="22" t="s">
        <v>37</v>
      </c>
      <c r="C108" s="6" t="s">
        <v>45</v>
      </c>
      <c r="D108" s="18"/>
      <c r="E108" s="18"/>
      <c r="F108" s="7">
        <f>F113+F109</f>
        <v>2365.2</v>
      </c>
      <c r="G108" s="7">
        <f>G113+G109</f>
        <v>0</v>
      </c>
      <c r="H108" s="7">
        <f>H113+H109</f>
        <v>2365.2</v>
      </c>
    </row>
    <row r="109" spans="1:8" ht="31.5">
      <c r="A109" s="13" t="s">
        <v>285</v>
      </c>
      <c r="B109" s="22" t="s">
        <v>37</v>
      </c>
      <c r="C109" s="6" t="s">
        <v>45</v>
      </c>
      <c r="D109" s="18" t="s">
        <v>249</v>
      </c>
      <c r="E109" s="18"/>
      <c r="F109" s="7">
        <f>F110</f>
        <v>51</v>
      </c>
      <c r="G109" s="7">
        <f aca="true" t="shared" si="16" ref="G109:H111">G110</f>
        <v>2.5</v>
      </c>
      <c r="H109" s="7">
        <f t="shared" si="16"/>
        <v>53.5</v>
      </c>
    </row>
    <row r="110" spans="1:8" ht="63">
      <c r="A110" s="13" t="s">
        <v>286</v>
      </c>
      <c r="B110" s="22" t="s">
        <v>37</v>
      </c>
      <c r="C110" s="6" t="s">
        <v>45</v>
      </c>
      <c r="D110" s="18" t="s">
        <v>250</v>
      </c>
      <c r="E110" s="18"/>
      <c r="F110" s="7">
        <f>F111</f>
        <v>51</v>
      </c>
      <c r="G110" s="7">
        <f t="shared" si="16"/>
        <v>2.5</v>
      </c>
      <c r="H110" s="7">
        <f t="shared" si="16"/>
        <v>53.5</v>
      </c>
    </row>
    <row r="111" spans="1:8" ht="47.25">
      <c r="A111" s="13" t="s">
        <v>284</v>
      </c>
      <c r="B111" s="22" t="s">
        <v>37</v>
      </c>
      <c r="C111" s="6" t="s">
        <v>45</v>
      </c>
      <c r="D111" s="18" t="s">
        <v>262</v>
      </c>
      <c r="E111" s="18"/>
      <c r="F111" s="7">
        <f>F112</f>
        <v>51</v>
      </c>
      <c r="G111" s="7">
        <f t="shared" si="16"/>
        <v>2.5</v>
      </c>
      <c r="H111" s="7">
        <f t="shared" si="16"/>
        <v>53.5</v>
      </c>
    </row>
    <row r="112" spans="1:8" ht="31.5">
      <c r="A112" s="13" t="s">
        <v>76</v>
      </c>
      <c r="B112" s="22" t="s">
        <v>37</v>
      </c>
      <c r="C112" s="6" t="s">
        <v>45</v>
      </c>
      <c r="D112" s="18" t="s">
        <v>262</v>
      </c>
      <c r="E112" s="18">
        <v>200</v>
      </c>
      <c r="F112" s="7">
        <v>51</v>
      </c>
      <c r="G112" s="7">
        <f>H112-F112</f>
        <v>2.5</v>
      </c>
      <c r="H112" s="7">
        <v>53.5</v>
      </c>
    </row>
    <row r="113" spans="1:8" ht="15.75">
      <c r="A113" s="13" t="s">
        <v>100</v>
      </c>
      <c r="B113" s="22" t="s">
        <v>37</v>
      </c>
      <c r="C113" s="6" t="s">
        <v>45</v>
      </c>
      <c r="D113" s="18" t="s">
        <v>171</v>
      </c>
      <c r="E113" s="18"/>
      <c r="F113" s="7">
        <f>F114+F117</f>
        <v>2314.2</v>
      </c>
      <c r="G113" s="7">
        <f>G114+G117</f>
        <v>-2.5</v>
      </c>
      <c r="H113" s="7">
        <f>H114+H117</f>
        <v>2311.7</v>
      </c>
    </row>
    <row r="114" spans="1:8" ht="31.5">
      <c r="A114" s="13" t="s">
        <v>104</v>
      </c>
      <c r="B114" s="22" t="s">
        <v>37</v>
      </c>
      <c r="C114" s="6" t="s">
        <v>45</v>
      </c>
      <c r="D114" s="18" t="s">
        <v>172</v>
      </c>
      <c r="E114" s="18"/>
      <c r="F114" s="7">
        <f aca="true" t="shared" si="17" ref="F114:H115">F115</f>
        <v>1934.2</v>
      </c>
      <c r="G114" s="7">
        <f t="shared" si="17"/>
        <v>-2.5</v>
      </c>
      <c r="H114" s="7">
        <f t="shared" si="17"/>
        <v>1931.7</v>
      </c>
    </row>
    <row r="115" spans="1:8" ht="47.25">
      <c r="A115" s="13" t="s">
        <v>113</v>
      </c>
      <c r="B115" s="22" t="s">
        <v>37</v>
      </c>
      <c r="C115" s="6" t="s">
        <v>45</v>
      </c>
      <c r="D115" s="18" t="s">
        <v>173</v>
      </c>
      <c r="E115" s="18"/>
      <c r="F115" s="7">
        <f t="shared" si="17"/>
        <v>1934.2</v>
      </c>
      <c r="G115" s="7">
        <f t="shared" si="17"/>
        <v>-2.5</v>
      </c>
      <c r="H115" s="7">
        <f t="shared" si="17"/>
        <v>1931.7</v>
      </c>
    </row>
    <row r="116" spans="1:8" ht="31.5">
      <c r="A116" s="13" t="s">
        <v>76</v>
      </c>
      <c r="B116" s="22" t="s">
        <v>37</v>
      </c>
      <c r="C116" s="6" t="s">
        <v>45</v>
      </c>
      <c r="D116" s="18" t="s">
        <v>173</v>
      </c>
      <c r="E116" s="18">
        <v>200</v>
      </c>
      <c r="F116" s="7">
        <v>1934.2</v>
      </c>
      <c r="G116" s="7">
        <f>H116-F116</f>
        <v>-2.5</v>
      </c>
      <c r="H116" s="7">
        <v>1931.7</v>
      </c>
    </row>
    <row r="117" spans="1:8" ht="47.25">
      <c r="A117" s="33" t="s">
        <v>136</v>
      </c>
      <c r="B117" s="34" t="s">
        <v>37</v>
      </c>
      <c r="C117" s="35" t="s">
        <v>45</v>
      </c>
      <c r="D117" s="36" t="s">
        <v>174</v>
      </c>
      <c r="E117" s="36"/>
      <c r="F117" s="36">
        <f>F118</f>
        <v>380</v>
      </c>
      <c r="G117" s="36">
        <f aca="true" t="shared" si="18" ref="G117:H119">G118</f>
        <v>0</v>
      </c>
      <c r="H117" s="36">
        <f t="shared" si="18"/>
        <v>380</v>
      </c>
    </row>
    <row r="118" spans="1:8" ht="15.75">
      <c r="A118" s="33" t="s">
        <v>137</v>
      </c>
      <c r="B118" s="34" t="s">
        <v>37</v>
      </c>
      <c r="C118" s="35" t="s">
        <v>45</v>
      </c>
      <c r="D118" s="36" t="s">
        <v>175</v>
      </c>
      <c r="E118" s="36"/>
      <c r="F118" s="36">
        <f>F119</f>
        <v>380</v>
      </c>
      <c r="G118" s="36">
        <f t="shared" si="18"/>
        <v>0</v>
      </c>
      <c r="H118" s="36">
        <f t="shared" si="18"/>
        <v>380</v>
      </c>
    </row>
    <row r="119" spans="1:8" ht="51">
      <c r="A119" s="37" t="s">
        <v>138</v>
      </c>
      <c r="B119" s="34" t="s">
        <v>37</v>
      </c>
      <c r="C119" s="35" t="s">
        <v>45</v>
      </c>
      <c r="D119" s="36" t="s">
        <v>176</v>
      </c>
      <c r="E119" s="36"/>
      <c r="F119" s="36">
        <f>F120</f>
        <v>380</v>
      </c>
      <c r="G119" s="36">
        <f t="shared" si="18"/>
        <v>0</v>
      </c>
      <c r="H119" s="36">
        <f t="shared" si="18"/>
        <v>380</v>
      </c>
    </row>
    <row r="120" spans="1:8" ht="19.5" customHeight="1">
      <c r="A120" s="33" t="s">
        <v>139</v>
      </c>
      <c r="B120" s="34" t="s">
        <v>37</v>
      </c>
      <c r="C120" s="35" t="s">
        <v>45</v>
      </c>
      <c r="D120" s="36" t="s">
        <v>176</v>
      </c>
      <c r="E120" s="36">
        <v>540</v>
      </c>
      <c r="F120" s="14">
        <v>380</v>
      </c>
      <c r="G120" s="14">
        <f>H120-F120</f>
        <v>0</v>
      </c>
      <c r="H120" s="14">
        <v>380</v>
      </c>
    </row>
    <row r="121" spans="1:8" ht="15.75">
      <c r="A121" s="13" t="s">
        <v>0</v>
      </c>
      <c r="B121" s="22" t="s">
        <v>37</v>
      </c>
      <c r="C121" s="18">
        <v>12</v>
      </c>
      <c r="D121" s="18"/>
      <c r="E121" s="18"/>
      <c r="F121" s="7">
        <f>F122+F125+F128+F132</f>
        <v>345</v>
      </c>
      <c r="G121" s="7">
        <f>G122+G125+G128+G132</f>
        <v>40</v>
      </c>
      <c r="H121" s="7">
        <f>H122+H125+H128+H132</f>
        <v>385</v>
      </c>
    </row>
    <row r="122" spans="1:8" ht="31.5" customHeight="1">
      <c r="A122" s="30" t="s">
        <v>287</v>
      </c>
      <c r="B122" s="22" t="s">
        <v>37</v>
      </c>
      <c r="C122" s="18">
        <v>12</v>
      </c>
      <c r="D122" s="18" t="s">
        <v>169</v>
      </c>
      <c r="E122" s="18"/>
      <c r="F122" s="7">
        <f aca="true" t="shared" si="19" ref="F122:H123">F123</f>
        <v>25</v>
      </c>
      <c r="G122" s="7">
        <f t="shared" si="19"/>
        <v>0</v>
      </c>
      <c r="H122" s="7">
        <f t="shared" si="19"/>
        <v>25</v>
      </c>
    </row>
    <row r="123" spans="1:8" ht="31.5">
      <c r="A123" s="13" t="s">
        <v>121</v>
      </c>
      <c r="B123" s="22" t="s">
        <v>37</v>
      </c>
      <c r="C123" s="18">
        <v>12</v>
      </c>
      <c r="D123" s="18" t="s">
        <v>170</v>
      </c>
      <c r="E123" s="18"/>
      <c r="F123" s="7">
        <f t="shared" si="19"/>
        <v>25</v>
      </c>
      <c r="G123" s="7">
        <f t="shared" si="19"/>
        <v>0</v>
      </c>
      <c r="H123" s="7">
        <f t="shared" si="19"/>
        <v>25</v>
      </c>
    </row>
    <row r="124" spans="1:8" ht="31.5">
      <c r="A124" s="13" t="s">
        <v>76</v>
      </c>
      <c r="B124" s="22" t="s">
        <v>37</v>
      </c>
      <c r="C124" s="18">
        <v>12</v>
      </c>
      <c r="D124" s="18" t="s">
        <v>170</v>
      </c>
      <c r="E124" s="6" t="s">
        <v>17</v>
      </c>
      <c r="F124" s="7">
        <v>25</v>
      </c>
      <c r="G124" s="7">
        <f>H124-F124</f>
        <v>0</v>
      </c>
      <c r="H124" s="7">
        <v>25</v>
      </c>
    </row>
    <row r="125" spans="1:8" ht="48" customHeight="1">
      <c r="A125" s="31" t="s">
        <v>288</v>
      </c>
      <c r="B125" s="6" t="s">
        <v>37</v>
      </c>
      <c r="C125" s="6" t="s">
        <v>69</v>
      </c>
      <c r="D125" s="6" t="s">
        <v>196</v>
      </c>
      <c r="E125" s="6"/>
      <c r="F125" s="7">
        <f aca="true" t="shared" si="20" ref="F125:H126">F126</f>
        <v>30</v>
      </c>
      <c r="G125" s="7">
        <f t="shared" si="20"/>
        <v>0</v>
      </c>
      <c r="H125" s="7">
        <f t="shared" si="20"/>
        <v>30</v>
      </c>
    </row>
    <row r="126" spans="1:8" ht="31.5">
      <c r="A126" s="13" t="s">
        <v>121</v>
      </c>
      <c r="B126" s="6" t="s">
        <v>37</v>
      </c>
      <c r="C126" s="6" t="s">
        <v>69</v>
      </c>
      <c r="D126" s="6" t="s">
        <v>197</v>
      </c>
      <c r="E126" s="6"/>
      <c r="F126" s="7">
        <f t="shared" si="20"/>
        <v>30</v>
      </c>
      <c r="G126" s="7">
        <f t="shared" si="20"/>
        <v>0</v>
      </c>
      <c r="H126" s="7">
        <f t="shared" si="20"/>
        <v>30</v>
      </c>
    </row>
    <row r="127" spans="1:8" ht="31.5">
      <c r="A127" s="13" t="s">
        <v>76</v>
      </c>
      <c r="B127" s="6" t="s">
        <v>37</v>
      </c>
      <c r="C127" s="6" t="s">
        <v>69</v>
      </c>
      <c r="D127" s="6" t="s">
        <v>197</v>
      </c>
      <c r="E127" s="6" t="s">
        <v>17</v>
      </c>
      <c r="F127" s="7">
        <v>30</v>
      </c>
      <c r="G127" s="7">
        <f>H127-F127</f>
        <v>0</v>
      </c>
      <c r="H127" s="7">
        <v>30</v>
      </c>
    </row>
    <row r="128" spans="1:8" ht="15.75">
      <c r="A128" s="13" t="s">
        <v>100</v>
      </c>
      <c r="B128" s="22" t="s">
        <v>37</v>
      </c>
      <c r="C128" s="18">
        <v>12</v>
      </c>
      <c r="D128" s="6" t="s">
        <v>177</v>
      </c>
      <c r="E128" s="6"/>
      <c r="F128" s="7">
        <f>F129</f>
        <v>220</v>
      </c>
      <c r="G128" s="7">
        <f aca="true" t="shared" si="21" ref="G128:H130">G129</f>
        <v>0</v>
      </c>
      <c r="H128" s="7">
        <f t="shared" si="21"/>
        <v>220</v>
      </c>
    </row>
    <row r="129" spans="1:8" ht="31.5">
      <c r="A129" s="13" t="s">
        <v>101</v>
      </c>
      <c r="B129" s="22" t="s">
        <v>37</v>
      </c>
      <c r="C129" s="18">
        <v>12</v>
      </c>
      <c r="D129" s="6" t="s">
        <v>178</v>
      </c>
      <c r="E129" s="6"/>
      <c r="F129" s="7">
        <f>F130</f>
        <v>220</v>
      </c>
      <c r="G129" s="7">
        <f t="shared" si="21"/>
        <v>0</v>
      </c>
      <c r="H129" s="7">
        <f t="shared" si="21"/>
        <v>220</v>
      </c>
    </row>
    <row r="130" spans="1:8" ht="47.25">
      <c r="A130" s="13" t="s">
        <v>102</v>
      </c>
      <c r="B130" s="22" t="s">
        <v>37</v>
      </c>
      <c r="C130" s="18">
        <v>12</v>
      </c>
      <c r="D130" s="6" t="s">
        <v>178</v>
      </c>
      <c r="E130" s="6"/>
      <c r="F130" s="7">
        <f>F131</f>
        <v>220</v>
      </c>
      <c r="G130" s="7">
        <f t="shared" si="21"/>
        <v>0</v>
      </c>
      <c r="H130" s="7">
        <f t="shared" si="21"/>
        <v>220</v>
      </c>
    </row>
    <row r="131" spans="1:8" ht="31.5">
      <c r="A131" s="13" t="s">
        <v>76</v>
      </c>
      <c r="B131" s="22" t="s">
        <v>37</v>
      </c>
      <c r="C131" s="18">
        <v>12</v>
      </c>
      <c r="D131" s="6" t="s">
        <v>178</v>
      </c>
      <c r="E131" s="6" t="s">
        <v>17</v>
      </c>
      <c r="F131" s="7">
        <v>220</v>
      </c>
      <c r="G131" s="7">
        <f>H131-F131</f>
        <v>0</v>
      </c>
      <c r="H131" s="7">
        <v>220</v>
      </c>
    </row>
    <row r="132" spans="1:8" ht="47.25">
      <c r="A132" s="33" t="s">
        <v>136</v>
      </c>
      <c r="B132" s="34" t="s">
        <v>37</v>
      </c>
      <c r="C132" s="35" t="s">
        <v>69</v>
      </c>
      <c r="D132" s="36" t="s">
        <v>174</v>
      </c>
      <c r="E132" s="36"/>
      <c r="F132" s="36">
        <f>F133</f>
        <v>70</v>
      </c>
      <c r="G132" s="36">
        <f aca="true" t="shared" si="22" ref="G132:H134">G133</f>
        <v>40</v>
      </c>
      <c r="H132" s="36">
        <f t="shared" si="22"/>
        <v>110</v>
      </c>
    </row>
    <row r="133" spans="1:8" ht="15.75">
      <c r="A133" s="33" t="s">
        <v>137</v>
      </c>
      <c r="B133" s="34" t="s">
        <v>37</v>
      </c>
      <c r="C133" s="35" t="s">
        <v>69</v>
      </c>
      <c r="D133" s="36" t="s">
        <v>175</v>
      </c>
      <c r="E133" s="36"/>
      <c r="F133" s="36">
        <f>F134</f>
        <v>70</v>
      </c>
      <c r="G133" s="36">
        <f t="shared" si="22"/>
        <v>40</v>
      </c>
      <c r="H133" s="36">
        <f t="shared" si="22"/>
        <v>110</v>
      </c>
    </row>
    <row r="134" spans="1:8" ht="51">
      <c r="A134" s="37" t="s">
        <v>138</v>
      </c>
      <c r="B134" s="34" t="s">
        <v>37</v>
      </c>
      <c r="C134" s="35" t="s">
        <v>69</v>
      </c>
      <c r="D134" s="36" t="s">
        <v>176</v>
      </c>
      <c r="E134" s="36"/>
      <c r="F134" s="36">
        <f>F135</f>
        <v>70</v>
      </c>
      <c r="G134" s="36">
        <f t="shared" si="22"/>
        <v>40</v>
      </c>
      <c r="H134" s="36">
        <f t="shared" si="22"/>
        <v>110</v>
      </c>
    </row>
    <row r="135" spans="1:8" ht="19.5" customHeight="1">
      <c r="A135" s="33" t="s">
        <v>139</v>
      </c>
      <c r="B135" s="34" t="s">
        <v>37</v>
      </c>
      <c r="C135" s="35" t="s">
        <v>69</v>
      </c>
      <c r="D135" s="36" t="s">
        <v>176</v>
      </c>
      <c r="E135" s="36">
        <v>540</v>
      </c>
      <c r="F135" s="14">
        <v>70</v>
      </c>
      <c r="G135" s="14">
        <f>H135-F135</f>
        <v>40</v>
      </c>
      <c r="H135" s="14">
        <v>110</v>
      </c>
    </row>
    <row r="136" spans="1:8" s="43" customFormat="1" ht="15.75">
      <c r="A136" s="12" t="s">
        <v>1</v>
      </c>
      <c r="B136" s="19" t="s">
        <v>38</v>
      </c>
      <c r="C136" s="15"/>
      <c r="D136" s="3"/>
      <c r="E136" s="3"/>
      <c r="F136" s="4">
        <f>F137+F142+F159</f>
        <v>1097.8</v>
      </c>
      <c r="G136" s="4">
        <f>G137+G142+G159</f>
        <v>200</v>
      </c>
      <c r="H136" s="4">
        <f>H137+H142+H159</f>
        <v>1297.8</v>
      </c>
    </row>
    <row r="137" spans="1:8" ht="15.75">
      <c r="A137" s="39" t="s">
        <v>142</v>
      </c>
      <c r="B137" s="61" t="s">
        <v>38</v>
      </c>
      <c r="C137" s="61" t="s">
        <v>32</v>
      </c>
      <c r="D137" s="35"/>
      <c r="E137" s="35"/>
      <c r="F137" s="36">
        <f>F138</f>
        <v>7</v>
      </c>
      <c r="G137" s="36">
        <f aca="true" t="shared" si="23" ref="G137:H140">G138</f>
        <v>0</v>
      </c>
      <c r="H137" s="36">
        <f t="shared" si="23"/>
        <v>7</v>
      </c>
    </row>
    <row r="138" spans="1:8" ht="47.25">
      <c r="A138" s="33" t="s">
        <v>136</v>
      </c>
      <c r="B138" s="34" t="s">
        <v>38</v>
      </c>
      <c r="C138" s="35" t="s">
        <v>32</v>
      </c>
      <c r="D138" s="36" t="s">
        <v>174</v>
      </c>
      <c r="E138" s="36"/>
      <c r="F138" s="36">
        <f>F139</f>
        <v>7</v>
      </c>
      <c r="G138" s="36">
        <f t="shared" si="23"/>
        <v>0</v>
      </c>
      <c r="H138" s="36">
        <f t="shared" si="23"/>
        <v>7</v>
      </c>
    </row>
    <row r="139" spans="1:8" ht="15.75">
      <c r="A139" s="33" t="s">
        <v>137</v>
      </c>
      <c r="B139" s="34" t="s">
        <v>38</v>
      </c>
      <c r="C139" s="35" t="s">
        <v>32</v>
      </c>
      <c r="D139" s="36" t="s">
        <v>175</v>
      </c>
      <c r="E139" s="36"/>
      <c r="F139" s="36">
        <f>F140</f>
        <v>7</v>
      </c>
      <c r="G139" s="36">
        <f t="shared" si="23"/>
        <v>0</v>
      </c>
      <c r="H139" s="36">
        <f t="shared" si="23"/>
        <v>7</v>
      </c>
    </row>
    <row r="140" spans="1:8" ht="51">
      <c r="A140" s="37" t="s">
        <v>138</v>
      </c>
      <c r="B140" s="34" t="s">
        <v>38</v>
      </c>
      <c r="C140" s="35" t="s">
        <v>32</v>
      </c>
      <c r="D140" s="36" t="s">
        <v>176</v>
      </c>
      <c r="E140" s="36"/>
      <c r="F140" s="36">
        <f>F141</f>
        <v>7</v>
      </c>
      <c r="G140" s="36">
        <f t="shared" si="23"/>
        <v>0</v>
      </c>
      <c r="H140" s="36">
        <f t="shared" si="23"/>
        <v>7</v>
      </c>
    </row>
    <row r="141" spans="1:8" ht="15.75">
      <c r="A141" s="33" t="s">
        <v>139</v>
      </c>
      <c r="B141" s="34" t="s">
        <v>38</v>
      </c>
      <c r="C141" s="35" t="s">
        <v>32</v>
      </c>
      <c r="D141" s="36" t="s">
        <v>176</v>
      </c>
      <c r="E141" s="36">
        <v>540</v>
      </c>
      <c r="F141" s="36">
        <v>7</v>
      </c>
      <c r="G141" s="36">
        <f>H141-F141</f>
        <v>0</v>
      </c>
      <c r="H141" s="36">
        <v>7</v>
      </c>
    </row>
    <row r="142" spans="1:8" ht="15.75">
      <c r="A142" s="5" t="s">
        <v>2</v>
      </c>
      <c r="B142" s="3" t="s">
        <v>38</v>
      </c>
      <c r="C142" s="3" t="s">
        <v>34</v>
      </c>
      <c r="D142" s="6"/>
      <c r="E142" s="6"/>
      <c r="F142" s="7">
        <f>F143+F147+F150+F154</f>
        <v>858.5</v>
      </c>
      <c r="G142" s="7">
        <f>G143+G147+G150+G154</f>
        <v>200</v>
      </c>
      <c r="H142" s="7">
        <f>H143+H147+H150+H154</f>
        <v>1058.5</v>
      </c>
    </row>
    <row r="143" spans="1:8" ht="45" customHeight="1">
      <c r="A143" s="31" t="s">
        <v>292</v>
      </c>
      <c r="B143" s="11" t="s">
        <v>38</v>
      </c>
      <c r="C143" s="11" t="s">
        <v>34</v>
      </c>
      <c r="D143" s="11" t="s">
        <v>251</v>
      </c>
      <c r="E143" s="11"/>
      <c r="F143" s="7">
        <f>F144</f>
        <v>20</v>
      </c>
      <c r="G143" s="7">
        <f aca="true" t="shared" si="24" ref="G143:H145">G144</f>
        <v>21</v>
      </c>
      <c r="H143" s="7">
        <f t="shared" si="24"/>
        <v>41</v>
      </c>
    </row>
    <row r="144" spans="1:8" ht="81" customHeight="1">
      <c r="A144" s="31" t="s">
        <v>364</v>
      </c>
      <c r="B144" s="11" t="s">
        <v>38</v>
      </c>
      <c r="C144" s="11" t="s">
        <v>34</v>
      </c>
      <c r="D144" s="11" t="s">
        <v>308</v>
      </c>
      <c r="E144" s="11"/>
      <c r="F144" s="7">
        <f>F145</f>
        <v>20</v>
      </c>
      <c r="G144" s="7">
        <f t="shared" si="24"/>
        <v>21</v>
      </c>
      <c r="H144" s="7">
        <f t="shared" si="24"/>
        <v>41</v>
      </c>
    </row>
    <row r="145" spans="1:8" ht="47.25">
      <c r="A145" s="13" t="s">
        <v>306</v>
      </c>
      <c r="B145" s="11" t="s">
        <v>38</v>
      </c>
      <c r="C145" s="11" t="s">
        <v>34</v>
      </c>
      <c r="D145" s="11" t="s">
        <v>309</v>
      </c>
      <c r="E145" s="11"/>
      <c r="F145" s="7">
        <f>F146</f>
        <v>20</v>
      </c>
      <c r="G145" s="7">
        <f t="shared" si="24"/>
        <v>21</v>
      </c>
      <c r="H145" s="7">
        <f t="shared" si="24"/>
        <v>41</v>
      </c>
    </row>
    <row r="146" spans="1:8" ht="47.25">
      <c r="A146" s="65" t="s">
        <v>307</v>
      </c>
      <c r="B146" s="11" t="s">
        <v>38</v>
      </c>
      <c r="C146" s="11" t="s">
        <v>34</v>
      </c>
      <c r="D146" s="11" t="s">
        <v>309</v>
      </c>
      <c r="E146" s="11" t="s">
        <v>17</v>
      </c>
      <c r="F146" s="7">
        <v>20</v>
      </c>
      <c r="G146" s="7">
        <f>H146-F146</f>
        <v>21</v>
      </c>
      <c r="H146" s="7">
        <v>41</v>
      </c>
    </row>
    <row r="147" spans="1:8" ht="45" customHeight="1">
      <c r="A147" s="30" t="s">
        <v>289</v>
      </c>
      <c r="B147" s="6" t="s">
        <v>38</v>
      </c>
      <c r="C147" s="6" t="s">
        <v>34</v>
      </c>
      <c r="D147" s="6" t="s">
        <v>230</v>
      </c>
      <c r="E147" s="6"/>
      <c r="F147" s="7">
        <f aca="true" t="shared" si="25" ref="F147:H148">F148</f>
        <v>608.5</v>
      </c>
      <c r="G147" s="7">
        <f t="shared" si="25"/>
        <v>-21</v>
      </c>
      <c r="H147" s="7">
        <f>H148</f>
        <v>587.5</v>
      </c>
    </row>
    <row r="148" spans="1:8" ht="31.5">
      <c r="A148" s="13" t="s">
        <v>121</v>
      </c>
      <c r="B148" s="6" t="s">
        <v>38</v>
      </c>
      <c r="C148" s="6" t="s">
        <v>34</v>
      </c>
      <c r="D148" s="6" t="s">
        <v>231</v>
      </c>
      <c r="E148" s="6"/>
      <c r="F148" s="7">
        <f t="shared" si="25"/>
        <v>608.5</v>
      </c>
      <c r="G148" s="7">
        <f t="shared" si="25"/>
        <v>-21</v>
      </c>
      <c r="H148" s="7">
        <f t="shared" si="25"/>
        <v>587.5</v>
      </c>
    </row>
    <row r="149" spans="1:8" ht="31.5">
      <c r="A149" s="13" t="s">
        <v>76</v>
      </c>
      <c r="B149" s="6" t="s">
        <v>38</v>
      </c>
      <c r="C149" s="6" t="s">
        <v>34</v>
      </c>
      <c r="D149" s="6" t="s">
        <v>231</v>
      </c>
      <c r="E149" s="6" t="s">
        <v>17</v>
      </c>
      <c r="F149" s="7">
        <v>608.5</v>
      </c>
      <c r="G149" s="7">
        <f>H149-F149</f>
        <v>-21</v>
      </c>
      <c r="H149" s="7">
        <v>587.5</v>
      </c>
    </row>
    <row r="150" spans="1:8" ht="47.25">
      <c r="A150" s="33" t="s">
        <v>136</v>
      </c>
      <c r="B150" s="34" t="s">
        <v>38</v>
      </c>
      <c r="C150" s="35" t="s">
        <v>34</v>
      </c>
      <c r="D150" s="36" t="s">
        <v>174</v>
      </c>
      <c r="E150" s="36"/>
      <c r="F150" s="36">
        <f>F151</f>
        <v>230</v>
      </c>
      <c r="G150" s="36">
        <f aca="true" t="shared" si="26" ref="G150:H152">G151</f>
        <v>0</v>
      </c>
      <c r="H150" s="36">
        <f t="shared" si="26"/>
        <v>230</v>
      </c>
    </row>
    <row r="151" spans="1:8" ht="15.75">
      <c r="A151" s="33" t="s">
        <v>137</v>
      </c>
      <c r="B151" s="34" t="s">
        <v>38</v>
      </c>
      <c r="C151" s="35" t="s">
        <v>34</v>
      </c>
      <c r="D151" s="36" t="s">
        <v>175</v>
      </c>
      <c r="E151" s="36"/>
      <c r="F151" s="36">
        <f>F152</f>
        <v>230</v>
      </c>
      <c r="G151" s="36">
        <f t="shared" si="26"/>
        <v>0</v>
      </c>
      <c r="H151" s="36">
        <f>H152</f>
        <v>230</v>
      </c>
    </row>
    <row r="152" spans="1:8" ht="51">
      <c r="A152" s="37" t="s">
        <v>138</v>
      </c>
      <c r="B152" s="34" t="s">
        <v>38</v>
      </c>
      <c r="C152" s="35" t="s">
        <v>34</v>
      </c>
      <c r="D152" s="36" t="s">
        <v>176</v>
      </c>
      <c r="E152" s="36"/>
      <c r="F152" s="36">
        <f>F153</f>
        <v>230</v>
      </c>
      <c r="G152" s="36">
        <f t="shared" si="26"/>
        <v>0</v>
      </c>
      <c r="H152" s="36">
        <f>H153</f>
        <v>230</v>
      </c>
    </row>
    <row r="153" spans="1:8" ht="15.75">
      <c r="A153" s="33" t="s">
        <v>139</v>
      </c>
      <c r="B153" s="34" t="s">
        <v>38</v>
      </c>
      <c r="C153" s="35" t="s">
        <v>34</v>
      </c>
      <c r="D153" s="36" t="s">
        <v>176</v>
      </c>
      <c r="E153" s="36">
        <v>540</v>
      </c>
      <c r="F153" s="36">
        <v>230</v>
      </c>
      <c r="G153" s="36">
        <f>H153-F153</f>
        <v>0</v>
      </c>
      <c r="H153" s="36">
        <v>230</v>
      </c>
    </row>
    <row r="154" spans="1:8" ht="31.5">
      <c r="A154" s="33" t="s">
        <v>413</v>
      </c>
      <c r="B154" s="34" t="s">
        <v>38</v>
      </c>
      <c r="C154" s="35" t="s">
        <v>34</v>
      </c>
      <c r="D154" s="36" t="s">
        <v>409</v>
      </c>
      <c r="E154" s="36"/>
      <c r="F154" s="36">
        <f>F155+F157</f>
        <v>0</v>
      </c>
      <c r="G154" s="36">
        <f>G155+G157</f>
        <v>200</v>
      </c>
      <c r="H154" s="36">
        <f>H155+H157</f>
        <v>200</v>
      </c>
    </row>
    <row r="155" spans="1:8" ht="15.75">
      <c r="A155" s="75" t="s">
        <v>415</v>
      </c>
      <c r="B155" s="76" t="s">
        <v>38</v>
      </c>
      <c r="C155" s="77" t="s">
        <v>34</v>
      </c>
      <c r="D155" s="78" t="s">
        <v>414</v>
      </c>
      <c r="E155" s="78"/>
      <c r="F155" s="78">
        <f>F156</f>
        <v>0</v>
      </c>
      <c r="G155" s="78">
        <f>G156</f>
        <v>100</v>
      </c>
      <c r="H155" s="78">
        <f>H156</f>
        <v>100</v>
      </c>
    </row>
    <row r="156" spans="1:8" ht="31.5">
      <c r="A156" s="79" t="s">
        <v>412</v>
      </c>
      <c r="B156" s="76" t="s">
        <v>38</v>
      </c>
      <c r="C156" s="77" t="s">
        <v>34</v>
      </c>
      <c r="D156" s="78" t="s">
        <v>414</v>
      </c>
      <c r="E156" s="78">
        <v>200</v>
      </c>
      <c r="F156" s="78">
        <v>0</v>
      </c>
      <c r="G156" s="78">
        <f>H156-F156</f>
        <v>100</v>
      </c>
      <c r="H156" s="78">
        <v>100</v>
      </c>
    </row>
    <row r="157" spans="1:8" ht="15.75">
      <c r="A157" s="33" t="s">
        <v>411</v>
      </c>
      <c r="B157" s="34" t="s">
        <v>38</v>
      </c>
      <c r="C157" s="35" t="s">
        <v>34</v>
      </c>
      <c r="D157" s="36" t="s">
        <v>410</v>
      </c>
      <c r="E157" s="36"/>
      <c r="F157" s="36">
        <f>F158</f>
        <v>0</v>
      </c>
      <c r="G157" s="36">
        <f>G158</f>
        <v>100</v>
      </c>
      <c r="H157" s="36">
        <f>H158</f>
        <v>100</v>
      </c>
    </row>
    <row r="158" spans="1:8" ht="31.5">
      <c r="A158" s="65" t="s">
        <v>412</v>
      </c>
      <c r="B158" s="34" t="s">
        <v>38</v>
      </c>
      <c r="C158" s="35" t="s">
        <v>34</v>
      </c>
      <c r="D158" s="36" t="s">
        <v>410</v>
      </c>
      <c r="E158" s="36">
        <v>200</v>
      </c>
      <c r="F158" s="36">
        <v>0</v>
      </c>
      <c r="G158" s="36">
        <f>H158-F158</f>
        <v>100</v>
      </c>
      <c r="H158" s="36">
        <v>100</v>
      </c>
    </row>
    <row r="159" spans="1:8" ht="15.75">
      <c r="A159" s="52" t="s">
        <v>143</v>
      </c>
      <c r="B159" s="60" t="s">
        <v>38</v>
      </c>
      <c r="C159" s="61" t="s">
        <v>36</v>
      </c>
      <c r="D159" s="62"/>
      <c r="E159" s="62"/>
      <c r="F159" s="62">
        <f>F160+F163</f>
        <v>232.3</v>
      </c>
      <c r="G159" s="62">
        <f>G160+G163</f>
        <v>0</v>
      </c>
      <c r="H159" s="62">
        <f>H160+H163</f>
        <v>232.3</v>
      </c>
    </row>
    <row r="160" spans="1:8" ht="81.75" customHeight="1">
      <c r="A160" s="30" t="s">
        <v>290</v>
      </c>
      <c r="B160" s="64" t="s">
        <v>38</v>
      </c>
      <c r="C160" s="35" t="s">
        <v>36</v>
      </c>
      <c r="D160" s="64" t="s">
        <v>230</v>
      </c>
      <c r="E160" s="6"/>
      <c r="F160" s="7">
        <f aca="true" t="shared" si="27" ref="F160:H161">F161</f>
        <v>207.9</v>
      </c>
      <c r="G160" s="7">
        <f t="shared" si="27"/>
        <v>0</v>
      </c>
      <c r="H160" s="7">
        <f t="shared" si="27"/>
        <v>207.9</v>
      </c>
    </row>
    <row r="161" spans="1:8" ht="31.5">
      <c r="A161" s="13" t="s">
        <v>121</v>
      </c>
      <c r="B161" s="64" t="s">
        <v>38</v>
      </c>
      <c r="C161" s="35" t="s">
        <v>36</v>
      </c>
      <c r="D161" s="64" t="s">
        <v>291</v>
      </c>
      <c r="E161" s="6"/>
      <c r="F161" s="7">
        <f t="shared" si="27"/>
        <v>207.9</v>
      </c>
      <c r="G161" s="7">
        <f t="shared" si="27"/>
        <v>0</v>
      </c>
      <c r="H161" s="7">
        <f t="shared" si="27"/>
        <v>207.9</v>
      </c>
    </row>
    <row r="162" spans="1:8" ht="31.5">
      <c r="A162" s="13" t="s">
        <v>76</v>
      </c>
      <c r="B162" s="64" t="s">
        <v>38</v>
      </c>
      <c r="C162" s="35" t="s">
        <v>36</v>
      </c>
      <c r="D162" s="64" t="s">
        <v>291</v>
      </c>
      <c r="E162" s="6" t="s">
        <v>17</v>
      </c>
      <c r="F162" s="7">
        <v>207.9</v>
      </c>
      <c r="G162" s="7">
        <f>H162-F162</f>
        <v>0</v>
      </c>
      <c r="H162" s="7">
        <v>207.9</v>
      </c>
    </row>
    <row r="163" spans="1:8" ht="47.25">
      <c r="A163" s="33" t="s">
        <v>136</v>
      </c>
      <c r="B163" s="34" t="s">
        <v>38</v>
      </c>
      <c r="C163" s="35" t="s">
        <v>36</v>
      </c>
      <c r="D163" s="36" t="s">
        <v>174</v>
      </c>
      <c r="E163" s="36"/>
      <c r="F163" s="36">
        <f>F164</f>
        <v>24.4</v>
      </c>
      <c r="G163" s="36">
        <f aca="true" t="shared" si="28" ref="G163:H165">G164</f>
        <v>0</v>
      </c>
      <c r="H163" s="36">
        <f t="shared" si="28"/>
        <v>24.4</v>
      </c>
    </row>
    <row r="164" spans="1:8" ht="15.75">
      <c r="A164" s="33" t="s">
        <v>137</v>
      </c>
      <c r="B164" s="34" t="s">
        <v>38</v>
      </c>
      <c r="C164" s="35" t="s">
        <v>36</v>
      </c>
      <c r="D164" s="36" t="s">
        <v>175</v>
      </c>
      <c r="E164" s="36"/>
      <c r="F164" s="36">
        <f>F165</f>
        <v>24.4</v>
      </c>
      <c r="G164" s="36">
        <f t="shared" si="28"/>
        <v>0</v>
      </c>
      <c r="H164" s="36">
        <f t="shared" si="28"/>
        <v>24.4</v>
      </c>
    </row>
    <row r="165" spans="1:8" ht="51">
      <c r="A165" s="37" t="s">
        <v>138</v>
      </c>
      <c r="B165" s="34" t="s">
        <v>38</v>
      </c>
      <c r="C165" s="35" t="s">
        <v>36</v>
      </c>
      <c r="D165" s="36" t="s">
        <v>176</v>
      </c>
      <c r="E165" s="36"/>
      <c r="F165" s="36">
        <f>F166</f>
        <v>24.4</v>
      </c>
      <c r="G165" s="36">
        <f t="shared" si="28"/>
        <v>0</v>
      </c>
      <c r="H165" s="36">
        <f t="shared" si="28"/>
        <v>24.4</v>
      </c>
    </row>
    <row r="166" spans="1:8" ht="15.75">
      <c r="A166" s="33" t="s">
        <v>139</v>
      </c>
      <c r="B166" s="34" t="s">
        <v>38</v>
      </c>
      <c r="C166" s="35" t="s">
        <v>36</v>
      </c>
      <c r="D166" s="36" t="s">
        <v>176</v>
      </c>
      <c r="E166" s="36">
        <v>540</v>
      </c>
      <c r="F166" s="36">
        <v>24.4</v>
      </c>
      <c r="G166" s="36">
        <f>H166-F166</f>
        <v>0</v>
      </c>
      <c r="H166" s="36">
        <v>24.4</v>
      </c>
    </row>
    <row r="167" spans="1:8" ht="15.75">
      <c r="A167" s="12" t="s">
        <v>47</v>
      </c>
      <c r="B167" s="19" t="s">
        <v>41</v>
      </c>
      <c r="C167" s="15"/>
      <c r="D167" s="15"/>
      <c r="E167" s="15"/>
      <c r="F167" s="4">
        <f>F168+F182+F217+F236+F245</f>
        <v>34484.2</v>
      </c>
      <c r="G167" s="4">
        <f>G168+G182+G217+G236+G245</f>
        <v>963.4000000000008</v>
      </c>
      <c r="H167" s="4">
        <f>H168+H182+H217+H236+H245</f>
        <v>35447.600000000006</v>
      </c>
    </row>
    <row r="168" spans="1:8" ht="15.75">
      <c r="A168" s="13" t="s">
        <v>48</v>
      </c>
      <c r="B168" s="22" t="s">
        <v>41</v>
      </c>
      <c r="C168" s="22" t="s">
        <v>32</v>
      </c>
      <c r="D168" s="15"/>
      <c r="E168" s="15"/>
      <c r="F168" s="7">
        <f>F169+F173+F176+F179</f>
        <v>7926.5</v>
      </c>
      <c r="G168" s="7">
        <f>G169+G173+G176+G179</f>
        <v>100</v>
      </c>
      <c r="H168" s="7">
        <f>H169+H173+H176+H179</f>
        <v>8026.5</v>
      </c>
    </row>
    <row r="169" spans="1:8" ht="31.5">
      <c r="A169" s="13" t="s">
        <v>106</v>
      </c>
      <c r="B169" s="22" t="s">
        <v>41</v>
      </c>
      <c r="C169" s="22" t="s">
        <v>32</v>
      </c>
      <c r="D169" s="18" t="s">
        <v>164</v>
      </c>
      <c r="E169" s="18"/>
      <c r="F169" s="7">
        <f>F170</f>
        <v>7555.5</v>
      </c>
      <c r="G169" s="7">
        <f aca="true" t="shared" si="29" ref="G169:H171">G170</f>
        <v>160</v>
      </c>
      <c r="H169" s="7">
        <f t="shared" si="29"/>
        <v>7715.5</v>
      </c>
    </row>
    <row r="170" spans="1:8" ht="33" customHeight="1">
      <c r="A170" s="13" t="s">
        <v>108</v>
      </c>
      <c r="B170" s="11" t="s">
        <v>41</v>
      </c>
      <c r="C170" s="11" t="s">
        <v>32</v>
      </c>
      <c r="D170" s="8" t="s">
        <v>180</v>
      </c>
      <c r="E170" s="6"/>
      <c r="F170" s="7">
        <f>F171</f>
        <v>7555.5</v>
      </c>
      <c r="G170" s="7">
        <f t="shared" si="29"/>
        <v>160</v>
      </c>
      <c r="H170" s="7">
        <f t="shared" si="29"/>
        <v>7715.5</v>
      </c>
    </row>
    <row r="171" spans="1:8" ht="18" customHeight="1">
      <c r="A171" s="5" t="s">
        <v>49</v>
      </c>
      <c r="B171" s="11" t="s">
        <v>41</v>
      </c>
      <c r="C171" s="11" t="s">
        <v>32</v>
      </c>
      <c r="D171" s="8" t="s">
        <v>181</v>
      </c>
      <c r="E171" s="6"/>
      <c r="F171" s="7">
        <f>F172</f>
        <v>7555.5</v>
      </c>
      <c r="G171" s="7">
        <f t="shared" si="29"/>
        <v>160</v>
      </c>
      <c r="H171" s="7">
        <f t="shared" si="29"/>
        <v>7715.5</v>
      </c>
    </row>
    <row r="172" spans="1:8" ht="17.25" customHeight="1">
      <c r="A172" s="13" t="s">
        <v>13</v>
      </c>
      <c r="B172" s="11" t="s">
        <v>41</v>
      </c>
      <c r="C172" s="11" t="s">
        <v>32</v>
      </c>
      <c r="D172" s="8" t="s">
        <v>181</v>
      </c>
      <c r="E172" s="6" t="s">
        <v>72</v>
      </c>
      <c r="F172" s="7">
        <v>7555.5</v>
      </c>
      <c r="G172" s="7">
        <f>H172-F172</f>
        <v>160</v>
      </c>
      <c r="H172" s="7">
        <v>7715.5</v>
      </c>
    </row>
    <row r="173" spans="1:8" ht="47.25">
      <c r="A173" s="31" t="s">
        <v>244</v>
      </c>
      <c r="B173" s="22" t="s">
        <v>41</v>
      </c>
      <c r="C173" s="42" t="s">
        <v>32</v>
      </c>
      <c r="D173" s="18" t="s">
        <v>228</v>
      </c>
      <c r="E173" s="18"/>
      <c r="F173" s="14">
        <f aca="true" t="shared" si="30" ref="F173:H174">F174</f>
        <v>15</v>
      </c>
      <c r="G173" s="14">
        <f t="shared" si="30"/>
        <v>0</v>
      </c>
      <c r="H173" s="14">
        <f t="shared" si="30"/>
        <v>15</v>
      </c>
    </row>
    <row r="174" spans="1:8" ht="31.5">
      <c r="A174" s="13" t="s">
        <v>121</v>
      </c>
      <c r="B174" s="22" t="s">
        <v>41</v>
      </c>
      <c r="C174" s="42" t="s">
        <v>32</v>
      </c>
      <c r="D174" s="18" t="s">
        <v>229</v>
      </c>
      <c r="E174" s="18"/>
      <c r="F174" s="14">
        <f t="shared" si="30"/>
        <v>15</v>
      </c>
      <c r="G174" s="14">
        <f t="shared" si="30"/>
        <v>0</v>
      </c>
      <c r="H174" s="14">
        <f t="shared" si="30"/>
        <v>15</v>
      </c>
    </row>
    <row r="175" spans="1:8" ht="15.75">
      <c r="A175" s="13" t="s">
        <v>13</v>
      </c>
      <c r="B175" s="22" t="s">
        <v>41</v>
      </c>
      <c r="C175" s="42" t="s">
        <v>32</v>
      </c>
      <c r="D175" s="18" t="s">
        <v>229</v>
      </c>
      <c r="E175" s="18">
        <v>610</v>
      </c>
      <c r="F175" s="7">
        <v>15</v>
      </c>
      <c r="G175" s="7">
        <f>H175-F175</f>
        <v>0</v>
      </c>
      <c r="H175" s="7">
        <v>15</v>
      </c>
    </row>
    <row r="176" spans="1:8" s="59" customFormat="1" ht="47.25">
      <c r="A176" s="58" t="s">
        <v>292</v>
      </c>
      <c r="B176" s="22" t="s">
        <v>41</v>
      </c>
      <c r="C176" s="42" t="s">
        <v>32</v>
      </c>
      <c r="D176" s="11" t="s">
        <v>251</v>
      </c>
      <c r="E176" s="18"/>
      <c r="F176" s="7">
        <f aca="true" t="shared" si="31" ref="F176:H177">F177</f>
        <v>266</v>
      </c>
      <c r="G176" s="7">
        <f t="shared" si="31"/>
        <v>0</v>
      </c>
      <c r="H176" s="7">
        <f t="shared" si="31"/>
        <v>266</v>
      </c>
    </row>
    <row r="177" spans="1:8" s="59" customFormat="1" ht="63">
      <c r="A177" s="56" t="s">
        <v>243</v>
      </c>
      <c r="B177" s="22" t="s">
        <v>41</v>
      </c>
      <c r="C177" s="42" t="s">
        <v>32</v>
      </c>
      <c r="D177" s="18" t="s">
        <v>265</v>
      </c>
      <c r="E177" s="18"/>
      <c r="F177" s="7">
        <f t="shared" si="31"/>
        <v>266</v>
      </c>
      <c r="G177" s="7">
        <f t="shared" si="31"/>
        <v>0</v>
      </c>
      <c r="H177" s="7">
        <f t="shared" si="31"/>
        <v>266</v>
      </c>
    </row>
    <row r="178" spans="1:8" s="59" customFormat="1" ht="15.75">
      <c r="A178" s="57" t="s">
        <v>13</v>
      </c>
      <c r="B178" s="22" t="s">
        <v>41</v>
      </c>
      <c r="C178" s="42" t="s">
        <v>32</v>
      </c>
      <c r="D178" s="18" t="s">
        <v>265</v>
      </c>
      <c r="E178" s="18">
        <v>610</v>
      </c>
      <c r="F178" s="7">
        <v>266</v>
      </c>
      <c r="G178" s="7">
        <f>H178-F178</f>
        <v>0</v>
      </c>
      <c r="H178" s="7">
        <v>266</v>
      </c>
    </row>
    <row r="179" spans="1:8" ht="63">
      <c r="A179" s="13" t="s">
        <v>293</v>
      </c>
      <c r="B179" s="22" t="s">
        <v>41</v>
      </c>
      <c r="C179" s="22" t="s">
        <v>32</v>
      </c>
      <c r="D179" s="18" t="s">
        <v>295</v>
      </c>
      <c r="E179" s="18"/>
      <c r="F179" s="7">
        <f aca="true" t="shared" si="32" ref="F179:H180">F180</f>
        <v>90</v>
      </c>
      <c r="G179" s="7">
        <f t="shared" si="32"/>
        <v>-60</v>
      </c>
      <c r="H179" s="7">
        <f t="shared" si="32"/>
        <v>30</v>
      </c>
    </row>
    <row r="180" spans="1:8" ht="47.25">
      <c r="A180" s="13" t="s">
        <v>294</v>
      </c>
      <c r="B180" s="22" t="s">
        <v>41</v>
      </c>
      <c r="C180" s="22" t="s">
        <v>32</v>
      </c>
      <c r="D180" s="18" t="s">
        <v>296</v>
      </c>
      <c r="E180" s="18"/>
      <c r="F180" s="7">
        <f t="shared" si="32"/>
        <v>90</v>
      </c>
      <c r="G180" s="7">
        <f t="shared" si="32"/>
        <v>-60</v>
      </c>
      <c r="H180" s="7">
        <f t="shared" si="32"/>
        <v>30</v>
      </c>
    </row>
    <row r="181" spans="1:8" ht="31.5">
      <c r="A181" s="13" t="s">
        <v>268</v>
      </c>
      <c r="B181" s="22" t="s">
        <v>41</v>
      </c>
      <c r="C181" s="22" t="s">
        <v>32</v>
      </c>
      <c r="D181" s="18" t="s">
        <v>296</v>
      </c>
      <c r="E181" s="18">
        <v>610</v>
      </c>
      <c r="F181" s="7">
        <v>90</v>
      </c>
      <c r="G181" s="7">
        <f>H181-F181</f>
        <v>-60</v>
      </c>
      <c r="H181" s="7">
        <v>30</v>
      </c>
    </row>
    <row r="182" spans="1:8" s="43" customFormat="1" ht="15.75">
      <c r="A182" s="12" t="s">
        <v>50</v>
      </c>
      <c r="B182" s="19" t="s">
        <v>41</v>
      </c>
      <c r="C182" s="19" t="s">
        <v>34</v>
      </c>
      <c r="D182" s="15"/>
      <c r="E182" s="15"/>
      <c r="F182" s="4">
        <f>F183+F187+F190+F193+F199+F202+F206+F196+F213</f>
        <v>11900.5</v>
      </c>
      <c r="G182" s="4">
        <f>G183+G187+G190+G193+G199+G202+G206+G196+G213</f>
        <v>373.40000000000066</v>
      </c>
      <c r="H182" s="4">
        <f>H183+H187+H190+H193+H199+H202+H206+H196+H213</f>
        <v>12273.9</v>
      </c>
    </row>
    <row r="183" spans="1:8" ht="31.5">
      <c r="A183" s="13" t="s">
        <v>106</v>
      </c>
      <c r="B183" s="22" t="s">
        <v>41</v>
      </c>
      <c r="C183" s="22" t="s">
        <v>34</v>
      </c>
      <c r="D183" s="18" t="s">
        <v>164</v>
      </c>
      <c r="E183" s="18"/>
      <c r="F183" s="7">
        <f>F184</f>
        <v>9688</v>
      </c>
      <c r="G183" s="7">
        <f aca="true" t="shared" si="33" ref="G183:H185">G184</f>
        <v>326.2000000000007</v>
      </c>
      <c r="H183" s="7">
        <f t="shared" si="33"/>
        <v>10014.2</v>
      </c>
    </row>
    <row r="184" spans="1:8" ht="33" customHeight="1">
      <c r="A184" s="13" t="s">
        <v>108</v>
      </c>
      <c r="B184" s="11" t="s">
        <v>41</v>
      </c>
      <c r="C184" s="11" t="s">
        <v>34</v>
      </c>
      <c r="D184" s="8" t="s">
        <v>180</v>
      </c>
      <c r="E184" s="18"/>
      <c r="F184" s="7">
        <f>F185</f>
        <v>9688</v>
      </c>
      <c r="G184" s="7">
        <f t="shared" si="33"/>
        <v>326.2000000000007</v>
      </c>
      <c r="H184" s="7">
        <f t="shared" si="33"/>
        <v>10014.2</v>
      </c>
    </row>
    <row r="185" spans="1:8" ht="31.5">
      <c r="A185" s="13" t="s">
        <v>18</v>
      </c>
      <c r="B185" s="22" t="s">
        <v>41</v>
      </c>
      <c r="C185" s="22" t="s">
        <v>34</v>
      </c>
      <c r="D185" s="18" t="s">
        <v>185</v>
      </c>
      <c r="E185" s="18"/>
      <c r="F185" s="7">
        <f>F186</f>
        <v>9688</v>
      </c>
      <c r="G185" s="7">
        <f t="shared" si="33"/>
        <v>326.2000000000007</v>
      </c>
      <c r="H185" s="7">
        <f t="shared" si="33"/>
        <v>10014.2</v>
      </c>
    </row>
    <row r="186" spans="1:8" ht="15.75">
      <c r="A186" s="13" t="s">
        <v>13</v>
      </c>
      <c r="B186" s="22" t="s">
        <v>41</v>
      </c>
      <c r="C186" s="22" t="s">
        <v>34</v>
      </c>
      <c r="D186" s="18" t="s">
        <v>185</v>
      </c>
      <c r="E186" s="6" t="s">
        <v>72</v>
      </c>
      <c r="F186" s="7">
        <v>9688</v>
      </c>
      <c r="G186" s="7">
        <f>H186-F186</f>
        <v>326.2000000000007</v>
      </c>
      <c r="H186" s="7">
        <v>10014.2</v>
      </c>
    </row>
    <row r="187" spans="1:8" ht="94.5">
      <c r="A187" s="31" t="s">
        <v>297</v>
      </c>
      <c r="B187" s="22" t="s">
        <v>41</v>
      </c>
      <c r="C187" s="42" t="s">
        <v>34</v>
      </c>
      <c r="D187" s="18" t="s">
        <v>167</v>
      </c>
      <c r="E187" s="18"/>
      <c r="F187" s="14">
        <f aca="true" t="shared" si="34" ref="F187:H188">F188</f>
        <v>30</v>
      </c>
      <c r="G187" s="14">
        <f t="shared" si="34"/>
        <v>0</v>
      </c>
      <c r="H187" s="14">
        <f t="shared" si="34"/>
        <v>30</v>
      </c>
    </row>
    <row r="188" spans="1:8" ht="31.5">
      <c r="A188" s="13" t="s">
        <v>121</v>
      </c>
      <c r="B188" s="22" t="s">
        <v>41</v>
      </c>
      <c r="C188" s="42" t="s">
        <v>34</v>
      </c>
      <c r="D188" s="18" t="s">
        <v>168</v>
      </c>
      <c r="E188" s="18"/>
      <c r="F188" s="14">
        <f t="shared" si="34"/>
        <v>30</v>
      </c>
      <c r="G188" s="14">
        <f t="shared" si="34"/>
        <v>0</v>
      </c>
      <c r="H188" s="14">
        <f t="shared" si="34"/>
        <v>30</v>
      </c>
    </row>
    <row r="189" spans="1:8" ht="15.75">
      <c r="A189" s="13" t="s">
        <v>13</v>
      </c>
      <c r="B189" s="22" t="s">
        <v>41</v>
      </c>
      <c r="C189" s="42" t="s">
        <v>34</v>
      </c>
      <c r="D189" s="18" t="s">
        <v>168</v>
      </c>
      <c r="E189" s="18">
        <v>610</v>
      </c>
      <c r="F189" s="7">
        <v>30</v>
      </c>
      <c r="G189" s="7">
        <f>H189-F189</f>
        <v>0</v>
      </c>
      <c r="H189" s="7">
        <v>30</v>
      </c>
    </row>
    <row r="190" spans="1:8" ht="47.25">
      <c r="A190" s="31" t="s">
        <v>244</v>
      </c>
      <c r="B190" s="22" t="s">
        <v>41</v>
      </c>
      <c r="C190" s="42" t="s">
        <v>34</v>
      </c>
      <c r="D190" s="18" t="s">
        <v>228</v>
      </c>
      <c r="E190" s="18"/>
      <c r="F190" s="14">
        <f aca="true" t="shared" si="35" ref="F190:H191">F191</f>
        <v>15</v>
      </c>
      <c r="G190" s="14">
        <f t="shared" si="35"/>
        <v>0</v>
      </c>
      <c r="H190" s="14">
        <f t="shared" si="35"/>
        <v>15</v>
      </c>
    </row>
    <row r="191" spans="1:8" ht="31.5">
      <c r="A191" s="13" t="s">
        <v>121</v>
      </c>
      <c r="B191" s="22" t="s">
        <v>41</v>
      </c>
      <c r="C191" s="42" t="s">
        <v>34</v>
      </c>
      <c r="D191" s="18" t="s">
        <v>229</v>
      </c>
      <c r="E191" s="18"/>
      <c r="F191" s="14">
        <f t="shared" si="35"/>
        <v>15</v>
      </c>
      <c r="G191" s="14">
        <f t="shared" si="35"/>
        <v>0</v>
      </c>
      <c r="H191" s="14">
        <f t="shared" si="35"/>
        <v>15</v>
      </c>
    </row>
    <row r="192" spans="1:8" ht="15.75">
      <c r="A192" s="13" t="s">
        <v>13</v>
      </c>
      <c r="B192" s="22" t="s">
        <v>41</v>
      </c>
      <c r="C192" s="42" t="s">
        <v>34</v>
      </c>
      <c r="D192" s="18" t="s">
        <v>229</v>
      </c>
      <c r="E192" s="18">
        <v>610</v>
      </c>
      <c r="F192" s="7">
        <v>15</v>
      </c>
      <c r="G192" s="7">
        <f>H192-F192</f>
        <v>0</v>
      </c>
      <c r="H192" s="7">
        <v>15</v>
      </c>
    </row>
    <row r="193" spans="1:8" s="59" customFormat="1" ht="47.25">
      <c r="A193" s="58" t="s">
        <v>292</v>
      </c>
      <c r="B193" s="22" t="s">
        <v>41</v>
      </c>
      <c r="C193" s="42" t="s">
        <v>34</v>
      </c>
      <c r="D193" s="11" t="s">
        <v>251</v>
      </c>
      <c r="E193" s="18"/>
      <c r="F193" s="7">
        <f aca="true" t="shared" si="36" ref="F193:H194">F194</f>
        <v>256</v>
      </c>
      <c r="G193" s="7">
        <f t="shared" si="36"/>
        <v>0</v>
      </c>
      <c r="H193" s="7">
        <f t="shared" si="36"/>
        <v>256</v>
      </c>
    </row>
    <row r="194" spans="1:8" s="59" customFormat="1" ht="63">
      <c r="A194" s="56" t="s">
        <v>243</v>
      </c>
      <c r="B194" s="22" t="s">
        <v>41</v>
      </c>
      <c r="C194" s="42" t="s">
        <v>34</v>
      </c>
      <c r="D194" s="18" t="s">
        <v>265</v>
      </c>
      <c r="E194" s="18"/>
      <c r="F194" s="7">
        <f t="shared" si="36"/>
        <v>256</v>
      </c>
      <c r="G194" s="7">
        <f t="shared" si="36"/>
        <v>0</v>
      </c>
      <c r="H194" s="7">
        <f t="shared" si="36"/>
        <v>256</v>
      </c>
    </row>
    <row r="195" spans="1:8" s="59" customFormat="1" ht="15.75">
      <c r="A195" s="57" t="s">
        <v>13</v>
      </c>
      <c r="B195" s="22" t="s">
        <v>41</v>
      </c>
      <c r="C195" s="42" t="s">
        <v>34</v>
      </c>
      <c r="D195" s="18" t="s">
        <v>265</v>
      </c>
      <c r="E195" s="18">
        <v>610</v>
      </c>
      <c r="F195" s="7">
        <v>256</v>
      </c>
      <c r="G195" s="7">
        <f>H195-F195</f>
        <v>0</v>
      </c>
      <c r="H195" s="7">
        <v>256</v>
      </c>
    </row>
    <row r="196" spans="1:8" s="59" customFormat="1" ht="78.75">
      <c r="A196" s="57" t="s">
        <v>403</v>
      </c>
      <c r="B196" s="22" t="s">
        <v>41</v>
      </c>
      <c r="C196" s="42" t="s">
        <v>34</v>
      </c>
      <c r="D196" s="18" t="s">
        <v>251</v>
      </c>
      <c r="E196" s="18"/>
      <c r="F196" s="7">
        <f aca="true" t="shared" si="37" ref="F196:H197">F197</f>
        <v>391.5</v>
      </c>
      <c r="G196" s="7">
        <f t="shared" si="37"/>
        <v>0</v>
      </c>
      <c r="H196" s="7">
        <f t="shared" si="37"/>
        <v>391.5</v>
      </c>
    </row>
    <row r="197" spans="1:8" s="59" customFormat="1" ht="31.5">
      <c r="A197" s="57" t="s">
        <v>125</v>
      </c>
      <c r="B197" s="22" t="s">
        <v>41</v>
      </c>
      <c r="C197" s="42" t="s">
        <v>34</v>
      </c>
      <c r="D197" s="18" t="s">
        <v>291</v>
      </c>
      <c r="E197" s="18"/>
      <c r="F197" s="7">
        <f t="shared" si="37"/>
        <v>391.5</v>
      </c>
      <c r="G197" s="7">
        <f t="shared" si="37"/>
        <v>0</v>
      </c>
      <c r="H197" s="7">
        <f t="shared" si="37"/>
        <v>391.5</v>
      </c>
    </row>
    <row r="198" spans="1:8" s="59" customFormat="1" ht="15.75">
      <c r="A198" s="57" t="s">
        <v>13</v>
      </c>
      <c r="B198" s="22" t="s">
        <v>41</v>
      </c>
      <c r="C198" s="42" t="s">
        <v>34</v>
      </c>
      <c r="D198" s="18" t="s">
        <v>291</v>
      </c>
      <c r="E198" s="18">
        <v>610</v>
      </c>
      <c r="F198" s="7">
        <v>391.5</v>
      </c>
      <c r="G198" s="7">
        <f>H198-F198</f>
        <v>0</v>
      </c>
      <c r="H198" s="7">
        <v>391.5</v>
      </c>
    </row>
    <row r="199" spans="1:8" ht="31.5">
      <c r="A199" s="30" t="s">
        <v>298</v>
      </c>
      <c r="B199" s="6" t="s">
        <v>41</v>
      </c>
      <c r="C199" s="6" t="s">
        <v>34</v>
      </c>
      <c r="D199" s="8" t="s">
        <v>203</v>
      </c>
      <c r="E199" s="18"/>
      <c r="F199" s="7">
        <f aca="true" t="shared" si="38" ref="F199:H200">F200</f>
        <v>10</v>
      </c>
      <c r="G199" s="7">
        <f t="shared" si="38"/>
        <v>0</v>
      </c>
      <c r="H199" s="7">
        <f t="shared" si="38"/>
        <v>10</v>
      </c>
    </row>
    <row r="200" spans="1:8" ht="31.5">
      <c r="A200" s="13" t="s">
        <v>121</v>
      </c>
      <c r="B200" s="6" t="s">
        <v>41</v>
      </c>
      <c r="C200" s="6" t="s">
        <v>34</v>
      </c>
      <c r="D200" s="8" t="s">
        <v>232</v>
      </c>
      <c r="E200" s="18"/>
      <c r="F200" s="7">
        <f t="shared" si="38"/>
        <v>10</v>
      </c>
      <c r="G200" s="7">
        <f t="shared" si="38"/>
        <v>0</v>
      </c>
      <c r="H200" s="7">
        <f t="shared" si="38"/>
        <v>10</v>
      </c>
    </row>
    <row r="201" spans="1:8" ht="15.75">
      <c r="A201" s="57" t="s">
        <v>13</v>
      </c>
      <c r="B201" s="42" t="s">
        <v>41</v>
      </c>
      <c r="C201" s="22" t="s">
        <v>34</v>
      </c>
      <c r="D201" s="8" t="s">
        <v>232</v>
      </c>
      <c r="E201" s="18">
        <v>610</v>
      </c>
      <c r="F201" s="7">
        <v>10</v>
      </c>
      <c r="G201" s="7">
        <f>H201-F201</f>
        <v>0</v>
      </c>
      <c r="H201" s="7">
        <v>10</v>
      </c>
    </row>
    <row r="202" spans="1:8" ht="47.25">
      <c r="A202" s="30" t="s">
        <v>299</v>
      </c>
      <c r="B202" s="6" t="s">
        <v>41</v>
      </c>
      <c r="C202" s="6" t="s">
        <v>34</v>
      </c>
      <c r="D202" s="6" t="s">
        <v>182</v>
      </c>
      <c r="E202" s="6"/>
      <c r="F202" s="7">
        <f>F203+F210</f>
        <v>410</v>
      </c>
      <c r="G202" s="7">
        <f>G203+G210</f>
        <v>0</v>
      </c>
      <c r="H202" s="7">
        <f>H203+H210</f>
        <v>410</v>
      </c>
    </row>
    <row r="203" spans="1:8" ht="31.5">
      <c r="A203" s="30" t="s">
        <v>300</v>
      </c>
      <c r="B203" s="6" t="s">
        <v>41</v>
      </c>
      <c r="C203" s="6" t="s">
        <v>34</v>
      </c>
      <c r="D203" s="6" t="s">
        <v>183</v>
      </c>
      <c r="E203" s="6"/>
      <c r="F203" s="7">
        <f aca="true" t="shared" si="39" ref="F203:H204">F204</f>
        <v>350</v>
      </c>
      <c r="G203" s="7">
        <f t="shared" si="39"/>
        <v>0</v>
      </c>
      <c r="H203" s="7">
        <f t="shared" si="39"/>
        <v>350</v>
      </c>
    </row>
    <row r="204" spans="1:8" ht="75" customHeight="1">
      <c r="A204" s="29" t="s">
        <v>376</v>
      </c>
      <c r="B204" s="6" t="s">
        <v>41</v>
      </c>
      <c r="C204" s="6" t="s">
        <v>34</v>
      </c>
      <c r="D204" s="20" t="s">
        <v>303</v>
      </c>
      <c r="E204" s="27"/>
      <c r="F204" s="7">
        <f t="shared" si="39"/>
        <v>350</v>
      </c>
      <c r="G204" s="7">
        <f t="shared" si="39"/>
        <v>0</v>
      </c>
      <c r="H204" s="7">
        <f t="shared" si="39"/>
        <v>350</v>
      </c>
    </row>
    <row r="205" spans="1:8" ht="15.75">
      <c r="A205" s="29" t="s">
        <v>13</v>
      </c>
      <c r="B205" s="6" t="s">
        <v>41</v>
      </c>
      <c r="C205" s="6" t="s">
        <v>34</v>
      </c>
      <c r="D205" s="20" t="s">
        <v>303</v>
      </c>
      <c r="E205" s="27" t="s">
        <v>72</v>
      </c>
      <c r="F205" s="7">
        <v>350</v>
      </c>
      <c r="G205" s="7">
        <f>H205-F205</f>
        <v>0</v>
      </c>
      <c r="H205" s="7">
        <v>350</v>
      </c>
    </row>
    <row r="206" spans="1:8" ht="47.25">
      <c r="A206" s="31" t="s">
        <v>369</v>
      </c>
      <c r="B206" s="11" t="s">
        <v>41</v>
      </c>
      <c r="C206" s="11" t="s">
        <v>34</v>
      </c>
      <c r="D206" s="11" t="s">
        <v>182</v>
      </c>
      <c r="E206" s="11"/>
      <c r="F206" s="7">
        <f>F207</f>
        <v>204.4</v>
      </c>
      <c r="G206" s="7">
        <f aca="true" t="shared" si="40" ref="G206:H208">G207</f>
        <v>0</v>
      </c>
      <c r="H206" s="7">
        <f>H207</f>
        <v>204.4</v>
      </c>
    </row>
    <row r="207" spans="1:8" ht="61.5" customHeight="1">
      <c r="A207" s="31" t="s">
        <v>315</v>
      </c>
      <c r="B207" s="11" t="s">
        <v>41</v>
      </c>
      <c r="C207" s="11" t="s">
        <v>34</v>
      </c>
      <c r="D207" s="11" t="s">
        <v>193</v>
      </c>
      <c r="E207" s="11"/>
      <c r="F207" s="7">
        <f>F208</f>
        <v>204.4</v>
      </c>
      <c r="G207" s="7">
        <f t="shared" si="40"/>
        <v>0</v>
      </c>
      <c r="H207" s="7">
        <f t="shared" si="40"/>
        <v>204.4</v>
      </c>
    </row>
    <row r="208" spans="1:8" ht="31.5">
      <c r="A208" s="65" t="s">
        <v>316</v>
      </c>
      <c r="B208" s="11" t="s">
        <v>41</v>
      </c>
      <c r="C208" s="11" t="s">
        <v>34</v>
      </c>
      <c r="D208" s="11" t="s">
        <v>261</v>
      </c>
      <c r="E208" s="11"/>
      <c r="F208" s="7">
        <f>F209</f>
        <v>204.4</v>
      </c>
      <c r="G208" s="7">
        <f t="shared" si="40"/>
        <v>0</v>
      </c>
      <c r="H208" s="7">
        <f t="shared" si="40"/>
        <v>204.4</v>
      </c>
    </row>
    <row r="209" spans="1:8" ht="47.25">
      <c r="A209" s="13" t="s">
        <v>317</v>
      </c>
      <c r="B209" s="11" t="s">
        <v>41</v>
      </c>
      <c r="C209" s="11" t="s">
        <v>34</v>
      </c>
      <c r="D209" s="11" t="s">
        <v>261</v>
      </c>
      <c r="E209" s="11" t="s">
        <v>17</v>
      </c>
      <c r="F209" s="7">
        <v>204.4</v>
      </c>
      <c r="G209" s="7">
        <f>H209-F209</f>
        <v>0</v>
      </c>
      <c r="H209" s="7">
        <v>204.4</v>
      </c>
    </row>
    <row r="210" spans="1:8" ht="47.25">
      <c r="A210" s="31" t="s">
        <v>301</v>
      </c>
      <c r="B210" s="6" t="s">
        <v>41</v>
      </c>
      <c r="C210" s="6" t="s">
        <v>34</v>
      </c>
      <c r="D210" s="8" t="s">
        <v>245</v>
      </c>
      <c r="E210" s="6"/>
      <c r="F210" s="7">
        <f aca="true" t="shared" si="41" ref="F210:H211">F211</f>
        <v>60</v>
      </c>
      <c r="G210" s="7">
        <f t="shared" si="41"/>
        <v>0</v>
      </c>
      <c r="H210" s="7">
        <f>H211</f>
        <v>60</v>
      </c>
    </row>
    <row r="211" spans="1:8" ht="31.5">
      <c r="A211" s="13" t="s">
        <v>121</v>
      </c>
      <c r="B211" s="6" t="s">
        <v>41</v>
      </c>
      <c r="C211" s="6" t="s">
        <v>34</v>
      </c>
      <c r="D211" s="51" t="s">
        <v>302</v>
      </c>
      <c r="E211" s="6"/>
      <c r="F211" s="7">
        <f t="shared" si="41"/>
        <v>60</v>
      </c>
      <c r="G211" s="7">
        <f t="shared" si="41"/>
        <v>0</v>
      </c>
      <c r="H211" s="7">
        <f t="shared" si="41"/>
        <v>60</v>
      </c>
    </row>
    <row r="212" spans="1:8" ht="15.75">
      <c r="A212" s="13" t="s">
        <v>13</v>
      </c>
      <c r="B212" s="6" t="s">
        <v>41</v>
      </c>
      <c r="C212" s="6" t="s">
        <v>34</v>
      </c>
      <c r="D212" s="51" t="s">
        <v>302</v>
      </c>
      <c r="E212" s="6" t="s">
        <v>72</v>
      </c>
      <c r="F212" s="7">
        <v>60</v>
      </c>
      <c r="G212" s="7">
        <f>H212-F212</f>
        <v>0</v>
      </c>
      <c r="H212" s="7">
        <v>60</v>
      </c>
    </row>
    <row r="213" spans="1:8" ht="15.75">
      <c r="A213" s="13" t="s">
        <v>396</v>
      </c>
      <c r="B213" s="6" t="s">
        <v>41</v>
      </c>
      <c r="C213" s="6" t="s">
        <v>34</v>
      </c>
      <c r="D213" s="51" t="s">
        <v>402</v>
      </c>
      <c r="E213" s="6"/>
      <c r="F213" s="7">
        <f>F214</f>
        <v>895.6</v>
      </c>
      <c r="G213" s="7">
        <f>G214</f>
        <v>47.19999999999993</v>
      </c>
      <c r="H213" s="7">
        <f>H214</f>
        <v>942.8</v>
      </c>
    </row>
    <row r="214" spans="1:8" ht="39.75" customHeight="1">
      <c r="A214" s="13" t="s">
        <v>400</v>
      </c>
      <c r="B214" s="6" t="s">
        <v>41</v>
      </c>
      <c r="C214" s="6" t="s">
        <v>34</v>
      </c>
      <c r="D214" s="51" t="s">
        <v>395</v>
      </c>
      <c r="E214" s="6"/>
      <c r="F214" s="7">
        <f>F215+F216</f>
        <v>895.6</v>
      </c>
      <c r="G214" s="7">
        <f>G215+G216</f>
        <v>47.19999999999993</v>
      </c>
      <c r="H214" s="7">
        <f>H215+H216</f>
        <v>942.8</v>
      </c>
    </row>
    <row r="215" spans="1:8" ht="15.75">
      <c r="A215" s="13" t="s">
        <v>13</v>
      </c>
      <c r="B215" s="6" t="s">
        <v>41</v>
      </c>
      <c r="C215" s="6" t="s">
        <v>34</v>
      </c>
      <c r="D215" s="51" t="s">
        <v>395</v>
      </c>
      <c r="E215" s="6" t="s">
        <v>72</v>
      </c>
      <c r="F215" s="7">
        <v>895.6</v>
      </c>
      <c r="G215" s="7">
        <f>H215-F215</f>
        <v>-895.6</v>
      </c>
      <c r="H215" s="71">
        <v>0</v>
      </c>
    </row>
    <row r="216" spans="1:8" ht="47.25">
      <c r="A216" s="13" t="s">
        <v>317</v>
      </c>
      <c r="B216" s="6" t="s">
        <v>41</v>
      </c>
      <c r="C216" s="6" t="s">
        <v>34</v>
      </c>
      <c r="D216" s="51" t="s">
        <v>395</v>
      </c>
      <c r="E216" s="6" t="s">
        <v>17</v>
      </c>
      <c r="F216" s="7">
        <v>0</v>
      </c>
      <c r="G216" s="7">
        <f>H216-F216</f>
        <v>942.8</v>
      </c>
      <c r="H216" s="71">
        <v>942.8</v>
      </c>
    </row>
    <row r="217" spans="1:8" s="43" customFormat="1" ht="15.75">
      <c r="A217" s="12" t="s">
        <v>240</v>
      </c>
      <c r="B217" s="19" t="s">
        <v>41</v>
      </c>
      <c r="C217" s="19" t="s">
        <v>36</v>
      </c>
      <c r="D217" s="15"/>
      <c r="E217" s="15"/>
      <c r="F217" s="4">
        <f>F220+F218+F229+F223+F233</f>
        <v>8438.3</v>
      </c>
      <c r="G217" s="4">
        <f>G220+G218+G229+G223+G233</f>
        <v>280.00000000000017</v>
      </c>
      <c r="H217" s="4">
        <f>H220+H218+H229+H223+H233</f>
        <v>8718.300000000001</v>
      </c>
    </row>
    <row r="218" spans="1:8" ht="31.5">
      <c r="A218" s="5" t="s">
        <v>109</v>
      </c>
      <c r="B218" s="22" t="s">
        <v>41</v>
      </c>
      <c r="C218" s="22" t="s">
        <v>36</v>
      </c>
      <c r="D218" s="18" t="s">
        <v>186</v>
      </c>
      <c r="E218" s="18"/>
      <c r="F218" s="7">
        <f>F219</f>
        <v>5311.2</v>
      </c>
      <c r="G218" s="7">
        <f>G219</f>
        <v>100</v>
      </c>
      <c r="H218" s="7">
        <f>H219</f>
        <v>5411.2</v>
      </c>
    </row>
    <row r="219" spans="1:8" ht="15.75">
      <c r="A219" s="13" t="s">
        <v>13</v>
      </c>
      <c r="B219" s="22" t="s">
        <v>41</v>
      </c>
      <c r="C219" s="22" t="s">
        <v>36</v>
      </c>
      <c r="D219" s="18" t="s">
        <v>186</v>
      </c>
      <c r="E219" s="18">
        <v>610</v>
      </c>
      <c r="F219" s="7">
        <v>5311.2</v>
      </c>
      <c r="G219" s="7">
        <f>H219-F219</f>
        <v>100</v>
      </c>
      <c r="H219" s="7">
        <v>5411.2</v>
      </c>
    </row>
    <row r="220" spans="1:8" s="59" customFormat="1" ht="47.25">
      <c r="A220" s="31" t="s">
        <v>257</v>
      </c>
      <c r="B220" s="22" t="s">
        <v>41</v>
      </c>
      <c r="C220" s="22" t="s">
        <v>36</v>
      </c>
      <c r="D220" s="18" t="s">
        <v>237</v>
      </c>
      <c r="E220" s="18"/>
      <c r="F220" s="7">
        <f aca="true" t="shared" si="42" ref="F220:H221">F221</f>
        <v>20</v>
      </c>
      <c r="G220" s="7">
        <f t="shared" si="42"/>
        <v>0</v>
      </c>
      <c r="H220" s="7">
        <f t="shared" si="42"/>
        <v>20</v>
      </c>
    </row>
    <row r="221" spans="1:8" s="59" customFormat="1" ht="31.5">
      <c r="A221" s="13" t="s">
        <v>121</v>
      </c>
      <c r="B221" s="22" t="s">
        <v>41</v>
      </c>
      <c r="C221" s="22" t="s">
        <v>36</v>
      </c>
      <c r="D221" s="18" t="s">
        <v>236</v>
      </c>
      <c r="E221" s="18"/>
      <c r="F221" s="7">
        <f t="shared" si="42"/>
        <v>20</v>
      </c>
      <c r="G221" s="7">
        <f t="shared" si="42"/>
        <v>0</v>
      </c>
      <c r="H221" s="7">
        <f t="shared" si="42"/>
        <v>20</v>
      </c>
    </row>
    <row r="222" spans="1:8" s="59" customFormat="1" ht="31.5">
      <c r="A222" s="13" t="s">
        <v>76</v>
      </c>
      <c r="B222" s="22" t="s">
        <v>41</v>
      </c>
      <c r="C222" s="22" t="s">
        <v>36</v>
      </c>
      <c r="D222" s="18" t="s">
        <v>236</v>
      </c>
      <c r="E222" s="18">
        <v>610</v>
      </c>
      <c r="F222" s="7">
        <v>20</v>
      </c>
      <c r="G222" s="7">
        <f>H222-F222</f>
        <v>0</v>
      </c>
      <c r="H222" s="7">
        <v>20</v>
      </c>
    </row>
    <row r="223" spans="1:8" ht="31.5">
      <c r="A223" s="30" t="s">
        <v>304</v>
      </c>
      <c r="B223" s="22" t="s">
        <v>41</v>
      </c>
      <c r="C223" s="22" t="s">
        <v>36</v>
      </c>
      <c r="D223" s="18" t="s">
        <v>187</v>
      </c>
      <c r="E223" s="18"/>
      <c r="F223" s="7">
        <f>F224</f>
        <v>2987.1</v>
      </c>
      <c r="G223" s="7">
        <f>G224</f>
        <v>191.80000000000018</v>
      </c>
      <c r="H223" s="7">
        <f>H224</f>
        <v>3178.9</v>
      </c>
    </row>
    <row r="224" spans="1:8" ht="31.5">
      <c r="A224" s="30" t="s">
        <v>119</v>
      </c>
      <c r="B224" s="22" t="s">
        <v>41</v>
      </c>
      <c r="C224" s="22" t="s">
        <v>36</v>
      </c>
      <c r="D224" s="18" t="s">
        <v>188</v>
      </c>
      <c r="E224" s="18"/>
      <c r="F224" s="7">
        <f>F225+F227</f>
        <v>2987.1</v>
      </c>
      <c r="G224" s="7">
        <f>G225+G227</f>
        <v>191.80000000000018</v>
      </c>
      <c r="H224" s="7">
        <f>H225+H227</f>
        <v>3178.9</v>
      </c>
    </row>
    <row r="225" spans="1:8" ht="31.5">
      <c r="A225" s="5" t="s">
        <v>109</v>
      </c>
      <c r="B225" s="22" t="s">
        <v>41</v>
      </c>
      <c r="C225" s="22" t="s">
        <v>36</v>
      </c>
      <c r="D225" s="18" t="s">
        <v>189</v>
      </c>
      <c r="E225" s="18"/>
      <c r="F225" s="7">
        <f>F226</f>
        <v>2937.1</v>
      </c>
      <c r="G225" s="7">
        <f>G226</f>
        <v>191.80000000000018</v>
      </c>
      <c r="H225" s="7">
        <f>H226</f>
        <v>3128.9</v>
      </c>
    </row>
    <row r="226" spans="1:8" ht="15.75">
      <c r="A226" s="13" t="s">
        <v>13</v>
      </c>
      <c r="B226" s="22" t="s">
        <v>41</v>
      </c>
      <c r="C226" s="22" t="s">
        <v>36</v>
      </c>
      <c r="D226" s="18" t="s">
        <v>189</v>
      </c>
      <c r="E226" s="18">
        <v>610</v>
      </c>
      <c r="F226" s="7">
        <v>2937.1</v>
      </c>
      <c r="G226" s="7">
        <f>H226-F226</f>
        <v>191.80000000000018</v>
      </c>
      <c r="H226" s="7">
        <v>3128.9</v>
      </c>
    </row>
    <row r="227" spans="1:8" ht="15.75">
      <c r="A227" s="13" t="s">
        <v>120</v>
      </c>
      <c r="B227" s="22" t="s">
        <v>41</v>
      </c>
      <c r="C227" s="22" t="s">
        <v>36</v>
      </c>
      <c r="D227" s="18" t="s">
        <v>259</v>
      </c>
      <c r="E227" s="18"/>
      <c r="F227" s="7">
        <f>F228</f>
        <v>50</v>
      </c>
      <c r="G227" s="7">
        <f>G228</f>
        <v>0</v>
      </c>
      <c r="H227" s="7">
        <f>H228</f>
        <v>50</v>
      </c>
    </row>
    <row r="228" spans="1:8" ht="15.75">
      <c r="A228" s="13" t="s">
        <v>13</v>
      </c>
      <c r="B228" s="22" t="s">
        <v>41</v>
      </c>
      <c r="C228" s="22" t="s">
        <v>36</v>
      </c>
      <c r="D228" s="18" t="s">
        <v>259</v>
      </c>
      <c r="E228" s="18">
        <v>610</v>
      </c>
      <c r="F228" s="7">
        <v>50</v>
      </c>
      <c r="G228" s="7">
        <f>H228-F228</f>
        <v>0</v>
      </c>
      <c r="H228" s="7">
        <v>50</v>
      </c>
    </row>
    <row r="229" spans="1:8" ht="47.25">
      <c r="A229" s="30" t="s">
        <v>310</v>
      </c>
      <c r="B229" s="6" t="s">
        <v>41</v>
      </c>
      <c r="C229" s="6" t="s">
        <v>36</v>
      </c>
      <c r="D229" s="6" t="s">
        <v>182</v>
      </c>
      <c r="E229" s="6"/>
      <c r="F229" s="7">
        <f>F230</f>
        <v>100</v>
      </c>
      <c r="G229" s="7">
        <f aca="true" t="shared" si="43" ref="G229:H231">G230</f>
        <v>0</v>
      </c>
      <c r="H229" s="7">
        <f t="shared" si="43"/>
        <v>100</v>
      </c>
    </row>
    <row r="230" spans="1:8" ht="47.25">
      <c r="A230" s="31" t="s">
        <v>301</v>
      </c>
      <c r="B230" s="6" t="s">
        <v>41</v>
      </c>
      <c r="C230" s="6" t="s">
        <v>36</v>
      </c>
      <c r="D230" s="6" t="s">
        <v>245</v>
      </c>
      <c r="E230" s="6"/>
      <c r="F230" s="7">
        <f>F231</f>
        <v>100</v>
      </c>
      <c r="G230" s="7">
        <f t="shared" si="43"/>
        <v>0</v>
      </c>
      <c r="H230" s="7">
        <f t="shared" si="43"/>
        <v>100</v>
      </c>
    </row>
    <row r="231" spans="1:8" ht="31.5">
      <c r="A231" s="13" t="s">
        <v>121</v>
      </c>
      <c r="B231" s="6" t="s">
        <v>41</v>
      </c>
      <c r="C231" s="6" t="s">
        <v>36</v>
      </c>
      <c r="D231" s="6" t="s">
        <v>302</v>
      </c>
      <c r="E231" s="6"/>
      <c r="F231" s="7">
        <f>F232</f>
        <v>100</v>
      </c>
      <c r="G231" s="7">
        <f t="shared" si="43"/>
        <v>0</v>
      </c>
      <c r="H231" s="7">
        <f t="shared" si="43"/>
        <v>100</v>
      </c>
    </row>
    <row r="232" spans="1:8" ht="15.75">
      <c r="A232" s="13" t="s">
        <v>13</v>
      </c>
      <c r="B232" s="11" t="s">
        <v>41</v>
      </c>
      <c r="C232" s="11" t="s">
        <v>36</v>
      </c>
      <c r="D232" s="11" t="s">
        <v>302</v>
      </c>
      <c r="E232" s="11" t="s">
        <v>72</v>
      </c>
      <c r="F232" s="7">
        <v>100</v>
      </c>
      <c r="G232" s="7">
        <f>H232-F232</f>
        <v>0</v>
      </c>
      <c r="H232" s="7">
        <v>100</v>
      </c>
    </row>
    <row r="233" spans="1:8" ht="63">
      <c r="A233" s="13" t="s">
        <v>293</v>
      </c>
      <c r="B233" s="22" t="s">
        <v>41</v>
      </c>
      <c r="C233" s="6" t="s">
        <v>36</v>
      </c>
      <c r="D233" s="18" t="s">
        <v>295</v>
      </c>
      <c r="E233" s="18"/>
      <c r="F233" s="7">
        <f aca="true" t="shared" si="44" ref="F233:H234">F234</f>
        <v>20</v>
      </c>
      <c r="G233" s="7">
        <f t="shared" si="44"/>
        <v>-11.8</v>
      </c>
      <c r="H233" s="7">
        <f t="shared" si="44"/>
        <v>8.2</v>
      </c>
    </row>
    <row r="234" spans="1:8" ht="47.25">
      <c r="A234" s="13" t="s">
        <v>294</v>
      </c>
      <c r="B234" s="22" t="s">
        <v>41</v>
      </c>
      <c r="C234" s="6" t="s">
        <v>36</v>
      </c>
      <c r="D234" s="18" t="s">
        <v>296</v>
      </c>
      <c r="E234" s="18"/>
      <c r="F234" s="7">
        <f t="shared" si="44"/>
        <v>20</v>
      </c>
      <c r="G234" s="7">
        <f t="shared" si="44"/>
        <v>-11.8</v>
      </c>
      <c r="H234" s="7">
        <f t="shared" si="44"/>
        <v>8.2</v>
      </c>
    </row>
    <row r="235" spans="1:8" ht="31.5">
      <c r="A235" s="13" t="s">
        <v>268</v>
      </c>
      <c r="B235" s="22" t="s">
        <v>41</v>
      </c>
      <c r="C235" s="6" t="s">
        <v>36</v>
      </c>
      <c r="D235" s="18" t="s">
        <v>296</v>
      </c>
      <c r="E235" s="18">
        <v>610</v>
      </c>
      <c r="F235" s="7">
        <v>20</v>
      </c>
      <c r="G235" s="7">
        <f>H235-F235</f>
        <v>-11.8</v>
      </c>
      <c r="H235" s="7">
        <v>8.2</v>
      </c>
    </row>
    <row r="236" spans="1:8" s="43" customFormat="1" ht="15.75" customHeight="1">
      <c r="A236" s="48" t="s">
        <v>128</v>
      </c>
      <c r="B236" s="19" t="s">
        <v>41</v>
      </c>
      <c r="C236" s="19" t="s">
        <v>41</v>
      </c>
      <c r="D236" s="49"/>
      <c r="E236" s="50"/>
      <c r="F236" s="4">
        <f>F237+F242</f>
        <v>159</v>
      </c>
      <c r="G236" s="4">
        <f>G237+G242</f>
        <v>0</v>
      </c>
      <c r="H236" s="4">
        <f>H237+H242</f>
        <v>159</v>
      </c>
    </row>
    <row r="237" spans="1:8" ht="47.25">
      <c r="A237" s="30" t="s">
        <v>299</v>
      </c>
      <c r="B237" s="6" t="s">
        <v>41</v>
      </c>
      <c r="C237" s="6" t="s">
        <v>41</v>
      </c>
      <c r="D237" s="6" t="s">
        <v>182</v>
      </c>
      <c r="E237" s="6"/>
      <c r="F237" s="7">
        <f aca="true" t="shared" si="45" ref="F237:H238">F238</f>
        <v>109</v>
      </c>
      <c r="G237" s="7">
        <f t="shared" si="45"/>
        <v>0</v>
      </c>
      <c r="H237" s="7">
        <f t="shared" si="45"/>
        <v>109</v>
      </c>
    </row>
    <row r="238" spans="1:8" ht="31.5">
      <c r="A238" s="31" t="s">
        <v>311</v>
      </c>
      <c r="B238" s="6" t="s">
        <v>41</v>
      </c>
      <c r="C238" s="6" t="s">
        <v>41</v>
      </c>
      <c r="D238" s="6" t="s">
        <v>193</v>
      </c>
      <c r="E238" s="6"/>
      <c r="F238" s="7">
        <f t="shared" si="45"/>
        <v>109</v>
      </c>
      <c r="G238" s="7">
        <f t="shared" si="45"/>
        <v>0</v>
      </c>
      <c r="H238" s="7">
        <f t="shared" si="45"/>
        <v>109</v>
      </c>
    </row>
    <row r="239" spans="1:8" ht="31.5">
      <c r="A239" s="13" t="s">
        <v>121</v>
      </c>
      <c r="B239" s="6" t="s">
        <v>41</v>
      </c>
      <c r="C239" s="6" t="s">
        <v>41</v>
      </c>
      <c r="D239" s="6" t="s">
        <v>233</v>
      </c>
      <c r="E239" s="6"/>
      <c r="F239" s="7">
        <f>F240+F241</f>
        <v>109</v>
      </c>
      <c r="G239" s="7">
        <f>G240+G241</f>
        <v>0</v>
      </c>
      <c r="H239" s="7">
        <f>H240+H241</f>
        <v>109</v>
      </c>
    </row>
    <row r="240" spans="1:8" ht="31.5">
      <c r="A240" s="13" t="s">
        <v>76</v>
      </c>
      <c r="B240" s="6" t="s">
        <v>41</v>
      </c>
      <c r="C240" s="6" t="s">
        <v>41</v>
      </c>
      <c r="D240" s="6" t="s">
        <v>233</v>
      </c>
      <c r="E240" s="6" t="s">
        <v>17</v>
      </c>
      <c r="F240" s="7">
        <v>109</v>
      </c>
      <c r="G240" s="7">
        <f>H240-F240</f>
        <v>0</v>
      </c>
      <c r="H240" s="7">
        <v>109</v>
      </c>
    </row>
    <row r="241" spans="1:8" ht="15.75">
      <c r="A241" s="13" t="s">
        <v>13</v>
      </c>
      <c r="B241" s="6" t="s">
        <v>41</v>
      </c>
      <c r="C241" s="6" t="s">
        <v>41</v>
      </c>
      <c r="D241" s="6" t="s">
        <v>233</v>
      </c>
      <c r="E241" s="6" t="s">
        <v>72</v>
      </c>
      <c r="F241" s="7">
        <v>0</v>
      </c>
      <c r="G241" s="7">
        <f>H241-F241</f>
        <v>0</v>
      </c>
      <c r="H241" s="7">
        <v>0</v>
      </c>
    </row>
    <row r="242" spans="1:8" ht="63">
      <c r="A242" s="31" t="s">
        <v>312</v>
      </c>
      <c r="B242" s="6" t="s">
        <v>41</v>
      </c>
      <c r="C242" s="6" t="s">
        <v>41</v>
      </c>
      <c r="D242" s="6" t="s">
        <v>313</v>
      </c>
      <c r="E242" s="6"/>
      <c r="F242" s="7">
        <f aca="true" t="shared" si="46" ref="F242:H243">F243</f>
        <v>50</v>
      </c>
      <c r="G242" s="7">
        <f t="shared" si="46"/>
        <v>0</v>
      </c>
      <c r="H242" s="7">
        <f t="shared" si="46"/>
        <v>50</v>
      </c>
    </row>
    <row r="243" spans="1:8" ht="31.5">
      <c r="A243" s="13" t="s">
        <v>121</v>
      </c>
      <c r="B243" s="6" t="s">
        <v>41</v>
      </c>
      <c r="C243" s="6" t="s">
        <v>41</v>
      </c>
      <c r="D243" s="6" t="s">
        <v>314</v>
      </c>
      <c r="E243" s="6"/>
      <c r="F243" s="7">
        <f t="shared" si="46"/>
        <v>50</v>
      </c>
      <c r="G243" s="7">
        <f t="shared" si="46"/>
        <v>0</v>
      </c>
      <c r="H243" s="7">
        <f t="shared" si="46"/>
        <v>50</v>
      </c>
    </row>
    <row r="244" spans="1:8" ht="31.5">
      <c r="A244" s="13" t="s">
        <v>76</v>
      </c>
      <c r="B244" s="6" t="s">
        <v>41</v>
      </c>
      <c r="C244" s="6" t="s">
        <v>41</v>
      </c>
      <c r="D244" s="6" t="s">
        <v>314</v>
      </c>
      <c r="E244" s="11" t="s">
        <v>394</v>
      </c>
      <c r="F244" s="7">
        <v>50</v>
      </c>
      <c r="G244" s="7">
        <f>H244-F244</f>
        <v>0</v>
      </c>
      <c r="H244" s="7">
        <v>50</v>
      </c>
    </row>
    <row r="245" spans="1:8" s="43" customFormat="1" ht="15.75">
      <c r="A245" s="12" t="s">
        <v>51</v>
      </c>
      <c r="B245" s="19" t="s">
        <v>41</v>
      </c>
      <c r="C245" s="19" t="s">
        <v>45</v>
      </c>
      <c r="D245" s="15"/>
      <c r="E245" s="15"/>
      <c r="F245" s="4">
        <f>F246+F252+F258+F261+F271</f>
        <v>6059.9</v>
      </c>
      <c r="G245" s="4">
        <f>G246+G252+G258+G261+G271</f>
        <v>210</v>
      </c>
      <c r="H245" s="4">
        <f>H246+H252+H258+H261+H271</f>
        <v>6269.9</v>
      </c>
    </row>
    <row r="246" spans="1:8" ht="63">
      <c r="A246" s="13" t="s">
        <v>9</v>
      </c>
      <c r="B246" s="22" t="s">
        <v>41</v>
      </c>
      <c r="C246" s="22" t="s">
        <v>45</v>
      </c>
      <c r="D246" s="6" t="s">
        <v>145</v>
      </c>
      <c r="E246" s="18"/>
      <c r="F246" s="7">
        <f aca="true" t="shared" si="47" ref="F246:H247">F247</f>
        <v>2039.7</v>
      </c>
      <c r="G246" s="7">
        <f t="shared" si="47"/>
        <v>66.5</v>
      </c>
      <c r="H246" s="7">
        <f t="shared" si="47"/>
        <v>2106.2</v>
      </c>
    </row>
    <row r="247" spans="1:8" ht="31.5">
      <c r="A247" s="5" t="s">
        <v>83</v>
      </c>
      <c r="B247" s="6" t="s">
        <v>41</v>
      </c>
      <c r="C247" s="6" t="s">
        <v>45</v>
      </c>
      <c r="D247" s="6" t="s">
        <v>146</v>
      </c>
      <c r="E247" s="14"/>
      <c r="F247" s="7">
        <f t="shared" si="47"/>
        <v>2039.7</v>
      </c>
      <c r="G247" s="7">
        <f t="shared" si="47"/>
        <v>66.5</v>
      </c>
      <c r="H247" s="7">
        <f t="shared" si="47"/>
        <v>2106.2</v>
      </c>
    </row>
    <row r="248" spans="1:8" ht="31.5">
      <c r="A248" s="5" t="s">
        <v>84</v>
      </c>
      <c r="B248" s="6" t="s">
        <v>41</v>
      </c>
      <c r="C248" s="6" t="s">
        <v>45</v>
      </c>
      <c r="D248" s="6" t="s">
        <v>147</v>
      </c>
      <c r="E248" s="18"/>
      <c r="F248" s="7">
        <f>F249+F250+F251</f>
        <v>2039.7</v>
      </c>
      <c r="G248" s="7">
        <f>G249+G250+G251</f>
        <v>66.5</v>
      </c>
      <c r="H248" s="7">
        <f>H249+H250+H251</f>
        <v>2106.2</v>
      </c>
    </row>
    <row r="249" spans="1:8" ht="47.25">
      <c r="A249" s="13" t="s">
        <v>75</v>
      </c>
      <c r="B249" s="6" t="s">
        <v>41</v>
      </c>
      <c r="C249" s="6" t="s">
        <v>45</v>
      </c>
      <c r="D249" s="6" t="s">
        <v>147</v>
      </c>
      <c r="E249" s="6" t="s">
        <v>16</v>
      </c>
      <c r="F249" s="7">
        <v>1868.2</v>
      </c>
      <c r="G249" s="7">
        <f>H249-F249</f>
        <v>60</v>
      </c>
      <c r="H249" s="7">
        <v>1928.2</v>
      </c>
    </row>
    <row r="250" spans="1:8" ht="31.5">
      <c r="A250" s="13" t="s">
        <v>76</v>
      </c>
      <c r="B250" s="6" t="s">
        <v>41</v>
      </c>
      <c r="C250" s="6" t="s">
        <v>45</v>
      </c>
      <c r="D250" s="6" t="s">
        <v>147</v>
      </c>
      <c r="E250" s="6" t="s">
        <v>17</v>
      </c>
      <c r="F250" s="7">
        <v>156.5</v>
      </c>
      <c r="G250" s="7">
        <f>H250-F250</f>
        <v>10.5</v>
      </c>
      <c r="H250" s="7">
        <v>167</v>
      </c>
    </row>
    <row r="251" spans="1:8" ht="15.75">
      <c r="A251" s="5" t="s">
        <v>85</v>
      </c>
      <c r="B251" s="6" t="s">
        <v>41</v>
      </c>
      <c r="C251" s="6" t="s">
        <v>45</v>
      </c>
      <c r="D251" s="6" t="s">
        <v>147</v>
      </c>
      <c r="E251" s="6" t="s">
        <v>86</v>
      </c>
      <c r="F251" s="7">
        <v>15</v>
      </c>
      <c r="G251" s="7">
        <f>H251-F251</f>
        <v>-4</v>
      </c>
      <c r="H251" s="7">
        <v>11</v>
      </c>
    </row>
    <row r="252" spans="1:8" ht="31.5">
      <c r="A252" s="13" t="s">
        <v>106</v>
      </c>
      <c r="B252" s="22" t="s">
        <v>41</v>
      </c>
      <c r="C252" s="22" t="s">
        <v>45</v>
      </c>
      <c r="D252" s="18" t="s">
        <v>164</v>
      </c>
      <c r="E252" s="6"/>
      <c r="F252" s="7">
        <f aca="true" t="shared" si="48" ref="F252:H253">F253</f>
        <v>3831.2</v>
      </c>
      <c r="G252" s="7">
        <f t="shared" si="48"/>
        <v>143.5</v>
      </c>
      <c r="H252" s="7">
        <f t="shared" si="48"/>
        <v>3974.7</v>
      </c>
    </row>
    <row r="253" spans="1:8" ht="31.5">
      <c r="A253" s="13" t="s">
        <v>107</v>
      </c>
      <c r="B253" s="11" t="s">
        <v>41</v>
      </c>
      <c r="C253" s="11" t="s">
        <v>45</v>
      </c>
      <c r="D253" s="8" t="s">
        <v>165</v>
      </c>
      <c r="E253" s="6"/>
      <c r="F253" s="7">
        <f t="shared" si="48"/>
        <v>3831.2</v>
      </c>
      <c r="G253" s="7">
        <f t="shared" si="48"/>
        <v>143.5</v>
      </c>
      <c r="H253" s="7">
        <f t="shared" si="48"/>
        <v>3974.7</v>
      </c>
    </row>
    <row r="254" spans="1:8" ht="78.75">
      <c r="A254" s="13" t="s">
        <v>52</v>
      </c>
      <c r="B254" s="22" t="s">
        <v>41</v>
      </c>
      <c r="C254" s="22" t="s">
        <v>45</v>
      </c>
      <c r="D254" s="8" t="s">
        <v>200</v>
      </c>
      <c r="E254" s="18"/>
      <c r="F254" s="7">
        <f>F255+F256+F257</f>
        <v>3831.2</v>
      </c>
      <c r="G254" s="7">
        <f>G255+G256+G257</f>
        <v>143.5</v>
      </c>
      <c r="H254" s="7">
        <f>H255+H256+H257</f>
        <v>3974.7</v>
      </c>
    </row>
    <row r="255" spans="1:8" ht="47.25">
      <c r="A255" s="13" t="s">
        <v>75</v>
      </c>
      <c r="B255" s="22" t="s">
        <v>41</v>
      </c>
      <c r="C255" s="22" t="s">
        <v>45</v>
      </c>
      <c r="D255" s="8" t="s">
        <v>200</v>
      </c>
      <c r="E255" s="18">
        <v>100</v>
      </c>
      <c r="F255" s="7">
        <v>3240</v>
      </c>
      <c r="G255" s="7">
        <f>H255-F255</f>
        <v>150</v>
      </c>
      <c r="H255" s="7">
        <v>3390</v>
      </c>
    </row>
    <row r="256" spans="1:8" ht="31.5">
      <c r="A256" s="13" t="s">
        <v>76</v>
      </c>
      <c r="B256" s="22" t="s">
        <v>41</v>
      </c>
      <c r="C256" s="22" t="s">
        <v>45</v>
      </c>
      <c r="D256" s="8" t="s">
        <v>200</v>
      </c>
      <c r="E256" s="18">
        <v>200</v>
      </c>
      <c r="F256" s="7">
        <v>561.2</v>
      </c>
      <c r="G256" s="7">
        <f>H256-F256</f>
        <v>0</v>
      </c>
      <c r="H256" s="7">
        <v>561.2</v>
      </c>
    </row>
    <row r="257" spans="1:8" ht="15.75">
      <c r="A257" s="5" t="s">
        <v>85</v>
      </c>
      <c r="B257" s="22" t="s">
        <v>41</v>
      </c>
      <c r="C257" s="22" t="s">
        <v>45</v>
      </c>
      <c r="D257" s="8" t="s">
        <v>200</v>
      </c>
      <c r="E257" s="18">
        <v>850</v>
      </c>
      <c r="F257" s="7">
        <v>30</v>
      </c>
      <c r="G257" s="7">
        <f>H257-F257</f>
        <v>-6.5</v>
      </c>
      <c r="H257" s="7">
        <v>23.5</v>
      </c>
    </row>
    <row r="258" spans="1:8" ht="47.25">
      <c r="A258" s="31" t="s">
        <v>257</v>
      </c>
      <c r="B258" s="6" t="s">
        <v>41</v>
      </c>
      <c r="C258" s="6" t="s">
        <v>45</v>
      </c>
      <c r="D258" s="18" t="s">
        <v>237</v>
      </c>
      <c r="E258" s="6"/>
      <c r="F258" s="7">
        <f aca="true" t="shared" si="49" ref="F258:H259">F259</f>
        <v>30</v>
      </c>
      <c r="G258" s="7">
        <f t="shared" si="49"/>
        <v>0</v>
      </c>
      <c r="H258" s="7">
        <f t="shared" si="49"/>
        <v>30</v>
      </c>
    </row>
    <row r="259" spans="1:8" ht="31.5">
      <c r="A259" s="13" t="s">
        <v>121</v>
      </c>
      <c r="B259" s="6" t="s">
        <v>41</v>
      </c>
      <c r="C259" s="6" t="s">
        <v>45</v>
      </c>
      <c r="D259" s="18" t="s">
        <v>236</v>
      </c>
      <c r="E259" s="6"/>
      <c r="F259" s="7">
        <f t="shared" si="49"/>
        <v>30</v>
      </c>
      <c r="G259" s="7">
        <f t="shared" si="49"/>
        <v>0</v>
      </c>
      <c r="H259" s="7">
        <f t="shared" si="49"/>
        <v>30</v>
      </c>
    </row>
    <row r="260" spans="1:8" ht="31.5">
      <c r="A260" s="13" t="s">
        <v>76</v>
      </c>
      <c r="B260" s="6" t="s">
        <v>41</v>
      </c>
      <c r="C260" s="6" t="s">
        <v>45</v>
      </c>
      <c r="D260" s="18" t="s">
        <v>236</v>
      </c>
      <c r="E260" s="6" t="s">
        <v>17</v>
      </c>
      <c r="F260" s="7">
        <v>30</v>
      </c>
      <c r="G260" s="7">
        <f>H260-F260</f>
        <v>0</v>
      </c>
      <c r="H260" s="7">
        <v>30</v>
      </c>
    </row>
    <row r="261" spans="1:8" ht="47.25">
      <c r="A261" s="30" t="s">
        <v>299</v>
      </c>
      <c r="B261" s="6" t="s">
        <v>41</v>
      </c>
      <c r="C261" s="6" t="s">
        <v>45</v>
      </c>
      <c r="D261" s="6" t="s">
        <v>182</v>
      </c>
      <c r="E261" s="6"/>
      <c r="F261" s="7">
        <f>F262+F265+F268</f>
        <v>144</v>
      </c>
      <c r="G261" s="7">
        <f>G262+G265+G268</f>
        <v>0</v>
      </c>
      <c r="H261" s="7">
        <f>H262+H265+H268</f>
        <v>144</v>
      </c>
    </row>
    <row r="262" spans="1:8" ht="31.5">
      <c r="A262" s="31" t="s">
        <v>318</v>
      </c>
      <c r="B262" s="6" t="s">
        <v>41</v>
      </c>
      <c r="C262" s="6" t="s">
        <v>45</v>
      </c>
      <c r="D262" s="6" t="s">
        <v>183</v>
      </c>
      <c r="E262" s="6"/>
      <c r="F262" s="7">
        <f aca="true" t="shared" si="50" ref="F262:H263">F263</f>
        <v>10</v>
      </c>
      <c r="G262" s="7">
        <f t="shared" si="50"/>
        <v>0</v>
      </c>
      <c r="H262" s="7">
        <f t="shared" si="50"/>
        <v>10</v>
      </c>
    </row>
    <row r="263" spans="1:8" ht="31.5">
      <c r="A263" s="13" t="s">
        <v>121</v>
      </c>
      <c r="B263" s="6" t="s">
        <v>41</v>
      </c>
      <c r="C263" s="6" t="s">
        <v>45</v>
      </c>
      <c r="D263" s="6" t="s">
        <v>190</v>
      </c>
      <c r="E263" s="6"/>
      <c r="F263" s="7">
        <f t="shared" si="50"/>
        <v>10</v>
      </c>
      <c r="G263" s="7">
        <f t="shared" si="50"/>
        <v>0</v>
      </c>
      <c r="H263" s="7">
        <f t="shared" si="50"/>
        <v>10</v>
      </c>
    </row>
    <row r="264" spans="1:8" ht="31.5">
      <c r="A264" s="13" t="s">
        <v>76</v>
      </c>
      <c r="B264" s="6" t="s">
        <v>41</v>
      </c>
      <c r="C264" s="6" t="s">
        <v>45</v>
      </c>
      <c r="D264" s="6" t="s">
        <v>190</v>
      </c>
      <c r="E264" s="6" t="s">
        <v>17</v>
      </c>
      <c r="F264" s="7">
        <v>10</v>
      </c>
      <c r="G264" s="7">
        <f>H264-F264</f>
        <v>0</v>
      </c>
      <c r="H264" s="7">
        <v>10</v>
      </c>
    </row>
    <row r="265" spans="1:8" ht="47.25">
      <c r="A265" s="30" t="s">
        <v>319</v>
      </c>
      <c r="B265" s="6" t="s">
        <v>41</v>
      </c>
      <c r="C265" s="6" t="s">
        <v>45</v>
      </c>
      <c r="D265" s="6" t="s">
        <v>201</v>
      </c>
      <c r="E265" s="6"/>
      <c r="F265" s="7">
        <f aca="true" t="shared" si="51" ref="F265:H266">F266</f>
        <v>95</v>
      </c>
      <c r="G265" s="7">
        <f t="shared" si="51"/>
        <v>0</v>
      </c>
      <c r="H265" s="7">
        <f t="shared" si="51"/>
        <v>95</v>
      </c>
    </row>
    <row r="266" spans="1:8" ht="31.5">
      <c r="A266" s="13" t="s">
        <v>121</v>
      </c>
      <c r="B266" s="6" t="s">
        <v>41</v>
      </c>
      <c r="C266" s="6" t="s">
        <v>45</v>
      </c>
      <c r="D266" s="6" t="s">
        <v>202</v>
      </c>
      <c r="E266" s="6"/>
      <c r="F266" s="7">
        <f t="shared" si="51"/>
        <v>95</v>
      </c>
      <c r="G266" s="7">
        <f t="shared" si="51"/>
        <v>0</v>
      </c>
      <c r="H266" s="7">
        <f t="shared" si="51"/>
        <v>95</v>
      </c>
    </row>
    <row r="267" spans="1:8" ht="31.5">
      <c r="A267" s="13" t="s">
        <v>76</v>
      </c>
      <c r="B267" s="6" t="s">
        <v>41</v>
      </c>
      <c r="C267" s="6" t="s">
        <v>45</v>
      </c>
      <c r="D267" s="6" t="s">
        <v>202</v>
      </c>
      <c r="E267" s="6" t="s">
        <v>17</v>
      </c>
      <c r="F267" s="7">
        <v>95</v>
      </c>
      <c r="G267" s="7">
        <f>H267-F267</f>
        <v>0</v>
      </c>
      <c r="H267" s="7">
        <v>95</v>
      </c>
    </row>
    <row r="268" spans="1:8" ht="31.5">
      <c r="A268" s="30" t="s">
        <v>320</v>
      </c>
      <c r="B268" s="6" t="s">
        <v>41</v>
      </c>
      <c r="C268" s="6" t="s">
        <v>45</v>
      </c>
      <c r="D268" s="6" t="s">
        <v>191</v>
      </c>
      <c r="E268" s="6"/>
      <c r="F268" s="7">
        <f aca="true" t="shared" si="52" ref="F268:H269">F269</f>
        <v>39</v>
      </c>
      <c r="G268" s="7">
        <f t="shared" si="52"/>
        <v>0</v>
      </c>
      <c r="H268" s="7">
        <f t="shared" si="52"/>
        <v>39</v>
      </c>
    </row>
    <row r="269" spans="1:8" ht="31.5">
      <c r="A269" s="13" t="s">
        <v>121</v>
      </c>
      <c r="B269" s="6" t="s">
        <v>41</v>
      </c>
      <c r="C269" s="6" t="s">
        <v>45</v>
      </c>
      <c r="D269" s="6" t="s">
        <v>192</v>
      </c>
      <c r="E269" s="6"/>
      <c r="F269" s="7">
        <f t="shared" si="52"/>
        <v>39</v>
      </c>
      <c r="G269" s="7">
        <f t="shared" si="52"/>
        <v>0</v>
      </c>
      <c r="H269" s="7">
        <f t="shared" si="52"/>
        <v>39</v>
      </c>
    </row>
    <row r="270" spans="1:8" ht="31.5">
      <c r="A270" s="13" t="s">
        <v>76</v>
      </c>
      <c r="B270" s="6" t="s">
        <v>41</v>
      </c>
      <c r="C270" s="6" t="s">
        <v>45</v>
      </c>
      <c r="D270" s="6" t="s">
        <v>192</v>
      </c>
      <c r="E270" s="6" t="s">
        <v>17</v>
      </c>
      <c r="F270" s="7">
        <v>39</v>
      </c>
      <c r="G270" s="7">
        <f>H270-F270</f>
        <v>0</v>
      </c>
      <c r="H270" s="7">
        <v>39</v>
      </c>
    </row>
    <row r="271" spans="1:8" ht="63" customHeight="1">
      <c r="A271" s="31" t="s">
        <v>321</v>
      </c>
      <c r="B271" s="6" t="s">
        <v>41</v>
      </c>
      <c r="C271" s="6" t="s">
        <v>45</v>
      </c>
      <c r="D271" s="6" t="s">
        <v>241</v>
      </c>
      <c r="F271" s="7" t="str">
        <f aca="true" t="shared" si="53" ref="F271:H272">F272</f>
        <v>15</v>
      </c>
      <c r="G271" s="7">
        <f t="shared" si="53"/>
        <v>0</v>
      </c>
      <c r="H271" s="7" t="str">
        <f t="shared" si="53"/>
        <v>15</v>
      </c>
    </row>
    <row r="272" spans="1:8" ht="31.5">
      <c r="A272" s="13" t="s">
        <v>121</v>
      </c>
      <c r="B272" s="6" t="s">
        <v>41</v>
      </c>
      <c r="C272" s="6" t="s">
        <v>45</v>
      </c>
      <c r="D272" s="6" t="s">
        <v>242</v>
      </c>
      <c r="F272" s="7" t="str">
        <f t="shared" si="53"/>
        <v>15</v>
      </c>
      <c r="G272" s="7">
        <f t="shared" si="53"/>
        <v>0</v>
      </c>
      <c r="H272" s="7" t="str">
        <f t="shared" si="53"/>
        <v>15</v>
      </c>
    </row>
    <row r="273" spans="1:8" ht="31.5">
      <c r="A273" s="13" t="s">
        <v>76</v>
      </c>
      <c r="B273" s="6" t="s">
        <v>41</v>
      </c>
      <c r="C273" s="6" t="s">
        <v>45</v>
      </c>
      <c r="D273" s="6" t="s">
        <v>242</v>
      </c>
      <c r="E273" s="14">
        <v>200</v>
      </c>
      <c r="F273" s="69" t="s">
        <v>269</v>
      </c>
      <c r="G273" s="70">
        <f>H273-F273</f>
        <v>0</v>
      </c>
      <c r="H273" s="69" t="s">
        <v>269</v>
      </c>
    </row>
    <row r="274" spans="1:8" ht="15.75">
      <c r="A274" s="12" t="s">
        <v>82</v>
      </c>
      <c r="B274" s="19" t="s">
        <v>53</v>
      </c>
      <c r="C274" s="15"/>
      <c r="D274" s="15"/>
      <c r="E274" s="15"/>
      <c r="F274" s="4">
        <f>F275+F297</f>
        <v>19927.1</v>
      </c>
      <c r="G274" s="4">
        <f>G275+G297</f>
        <v>691.9999999999998</v>
      </c>
      <c r="H274" s="4">
        <f>H275+H297</f>
        <v>20619.1</v>
      </c>
    </row>
    <row r="275" spans="1:8" ht="15.75">
      <c r="A275" s="13" t="s">
        <v>20</v>
      </c>
      <c r="B275" s="19" t="s">
        <v>53</v>
      </c>
      <c r="C275" s="19" t="s">
        <v>32</v>
      </c>
      <c r="D275" s="18"/>
      <c r="E275" s="18"/>
      <c r="F275" s="7">
        <f>F276+F290+F294</f>
        <v>11269.800000000001</v>
      </c>
      <c r="G275" s="7">
        <f>G276+G290+G294</f>
        <v>371.99999999999983</v>
      </c>
      <c r="H275" s="7">
        <f>H276+H290+H294</f>
        <v>11641.8</v>
      </c>
    </row>
    <row r="276" spans="1:8" ht="31.5">
      <c r="A276" s="23" t="s">
        <v>322</v>
      </c>
      <c r="B276" s="22" t="s">
        <v>53</v>
      </c>
      <c r="C276" s="22" t="s">
        <v>32</v>
      </c>
      <c r="D276" s="18" t="s">
        <v>187</v>
      </c>
      <c r="E276" s="18"/>
      <c r="F276" s="7">
        <f>F277+F282+F285</f>
        <v>10287.800000000001</v>
      </c>
      <c r="G276" s="7">
        <f>G277+G282+G285</f>
        <v>340.1999999999998</v>
      </c>
      <c r="H276" s="7">
        <f>H277+H282+H285</f>
        <v>10628</v>
      </c>
    </row>
    <row r="277" spans="1:8" ht="31.5">
      <c r="A277" s="23" t="s">
        <v>116</v>
      </c>
      <c r="B277" s="22" t="s">
        <v>53</v>
      </c>
      <c r="C277" s="22" t="s">
        <v>32</v>
      </c>
      <c r="D277" s="18" t="s">
        <v>204</v>
      </c>
      <c r="E277" s="18"/>
      <c r="F277" s="7">
        <f>F278+F280</f>
        <v>5916.3</v>
      </c>
      <c r="G277" s="7">
        <f>G278+G280</f>
        <v>218.19999999999982</v>
      </c>
      <c r="H277" s="7">
        <f>H278+H280</f>
        <v>6134.5</v>
      </c>
    </row>
    <row r="278" spans="1:8" ht="15.75">
      <c r="A278" s="5" t="s">
        <v>94</v>
      </c>
      <c r="B278" s="22" t="s">
        <v>53</v>
      </c>
      <c r="C278" s="22" t="s">
        <v>32</v>
      </c>
      <c r="D278" s="18" t="s">
        <v>205</v>
      </c>
      <c r="E278" s="18"/>
      <c r="F278" s="7">
        <f>F279</f>
        <v>5716.3</v>
      </c>
      <c r="G278" s="7">
        <f>G279</f>
        <v>218.19999999999982</v>
      </c>
      <c r="H278" s="7">
        <f>H279</f>
        <v>5934.5</v>
      </c>
    </row>
    <row r="279" spans="1:8" ht="15.75">
      <c r="A279" s="13" t="s">
        <v>13</v>
      </c>
      <c r="B279" s="22" t="s">
        <v>53</v>
      </c>
      <c r="C279" s="22" t="s">
        <v>32</v>
      </c>
      <c r="D279" s="18" t="s">
        <v>205</v>
      </c>
      <c r="E279" s="18">
        <v>610</v>
      </c>
      <c r="F279" s="7">
        <v>5716.3</v>
      </c>
      <c r="G279" s="7">
        <f>H279-F279</f>
        <v>218.19999999999982</v>
      </c>
      <c r="H279" s="7">
        <v>5934.5</v>
      </c>
    </row>
    <row r="280" spans="1:8" ht="31.5">
      <c r="A280" s="13" t="s">
        <v>125</v>
      </c>
      <c r="B280" s="22" t="s">
        <v>53</v>
      </c>
      <c r="C280" s="22" t="s">
        <v>32</v>
      </c>
      <c r="D280" s="18" t="s">
        <v>206</v>
      </c>
      <c r="E280" s="18"/>
      <c r="F280" s="7">
        <f>F281</f>
        <v>200</v>
      </c>
      <c r="G280" s="7">
        <f>G281</f>
        <v>0</v>
      </c>
      <c r="H280" s="7">
        <f>H281</f>
        <v>200</v>
      </c>
    </row>
    <row r="281" spans="1:8" ht="15.75">
      <c r="A281" s="13" t="s">
        <v>13</v>
      </c>
      <c r="B281" s="22" t="s">
        <v>53</v>
      </c>
      <c r="C281" s="22" t="s">
        <v>32</v>
      </c>
      <c r="D281" s="18" t="s">
        <v>206</v>
      </c>
      <c r="E281" s="18">
        <v>610</v>
      </c>
      <c r="F281" s="7">
        <v>200</v>
      </c>
      <c r="G281" s="7">
        <f>H281-F281</f>
        <v>0</v>
      </c>
      <c r="H281" s="7">
        <v>200</v>
      </c>
    </row>
    <row r="282" spans="1:8" ht="31.5">
      <c r="A282" s="23" t="s">
        <v>117</v>
      </c>
      <c r="B282" s="22" t="s">
        <v>53</v>
      </c>
      <c r="C282" s="22" t="s">
        <v>32</v>
      </c>
      <c r="D282" s="18" t="s">
        <v>207</v>
      </c>
      <c r="E282" s="18"/>
      <c r="F282" s="7">
        <f aca="true" t="shared" si="54" ref="F282:H283">F283</f>
        <v>596.1</v>
      </c>
      <c r="G282" s="7">
        <f t="shared" si="54"/>
        <v>22</v>
      </c>
      <c r="H282" s="7">
        <f t="shared" si="54"/>
        <v>618.1</v>
      </c>
    </row>
    <row r="283" spans="1:8" ht="15.75">
      <c r="A283" s="13" t="s">
        <v>54</v>
      </c>
      <c r="B283" s="22" t="s">
        <v>53</v>
      </c>
      <c r="C283" s="22" t="s">
        <v>32</v>
      </c>
      <c r="D283" s="18" t="s">
        <v>208</v>
      </c>
      <c r="E283" s="18"/>
      <c r="F283" s="7">
        <f t="shared" si="54"/>
        <v>596.1</v>
      </c>
      <c r="G283" s="7">
        <f t="shared" si="54"/>
        <v>22</v>
      </c>
      <c r="H283" s="7">
        <f t="shared" si="54"/>
        <v>618.1</v>
      </c>
    </row>
    <row r="284" spans="1:8" ht="15.75">
      <c r="A284" s="13" t="s">
        <v>13</v>
      </c>
      <c r="B284" s="22" t="s">
        <v>53</v>
      </c>
      <c r="C284" s="22" t="s">
        <v>32</v>
      </c>
      <c r="D284" s="18" t="s">
        <v>208</v>
      </c>
      <c r="E284" s="18">
        <v>610</v>
      </c>
      <c r="F284" s="7">
        <v>596.1</v>
      </c>
      <c r="G284" s="7">
        <f>H284-F284</f>
        <v>22</v>
      </c>
      <c r="H284" s="7">
        <v>618.1</v>
      </c>
    </row>
    <row r="285" spans="1:8" ht="31.5">
      <c r="A285" s="23" t="s">
        <v>118</v>
      </c>
      <c r="B285" s="22" t="s">
        <v>53</v>
      </c>
      <c r="C285" s="22" t="s">
        <v>32</v>
      </c>
      <c r="D285" s="18" t="s">
        <v>209</v>
      </c>
      <c r="E285" s="18"/>
      <c r="F285" s="7">
        <f>F286+F288</f>
        <v>3775.4</v>
      </c>
      <c r="G285" s="7">
        <f>G286+G288</f>
        <v>100</v>
      </c>
      <c r="H285" s="7">
        <f>H286+H288</f>
        <v>3875.4</v>
      </c>
    </row>
    <row r="286" spans="1:8" ht="15.75">
      <c r="A286" s="13" t="s">
        <v>55</v>
      </c>
      <c r="B286" s="22" t="s">
        <v>53</v>
      </c>
      <c r="C286" s="22" t="s">
        <v>32</v>
      </c>
      <c r="D286" s="18" t="s">
        <v>210</v>
      </c>
      <c r="E286" s="18"/>
      <c r="F286" s="7">
        <f>F287</f>
        <v>3735.4</v>
      </c>
      <c r="G286" s="7">
        <f>G287</f>
        <v>100</v>
      </c>
      <c r="H286" s="7">
        <f>H287</f>
        <v>3835.4</v>
      </c>
    </row>
    <row r="287" spans="1:8" ht="15.75">
      <c r="A287" s="13" t="s">
        <v>13</v>
      </c>
      <c r="B287" s="22" t="s">
        <v>53</v>
      </c>
      <c r="C287" s="22" t="s">
        <v>32</v>
      </c>
      <c r="D287" s="18" t="s">
        <v>210</v>
      </c>
      <c r="E287" s="18">
        <v>610</v>
      </c>
      <c r="F287" s="7">
        <v>3735.4</v>
      </c>
      <c r="G287" s="7">
        <f>H287-F287</f>
        <v>100</v>
      </c>
      <c r="H287" s="7">
        <v>3835.4</v>
      </c>
    </row>
    <row r="288" spans="1:8" ht="15.75">
      <c r="A288" s="13" t="s">
        <v>120</v>
      </c>
      <c r="B288" s="22" t="s">
        <v>53</v>
      </c>
      <c r="C288" s="22" t="s">
        <v>32</v>
      </c>
      <c r="D288" s="18" t="s">
        <v>211</v>
      </c>
      <c r="F288" s="7">
        <f>F289</f>
        <v>40</v>
      </c>
      <c r="G288" s="7">
        <f>G289</f>
        <v>0</v>
      </c>
      <c r="H288" s="7">
        <f>H289</f>
        <v>40</v>
      </c>
    </row>
    <row r="289" spans="1:8" ht="15.75">
      <c r="A289" s="13" t="s">
        <v>13</v>
      </c>
      <c r="B289" s="22" t="s">
        <v>53</v>
      </c>
      <c r="C289" s="22" t="s">
        <v>32</v>
      </c>
      <c r="D289" s="18" t="s">
        <v>211</v>
      </c>
      <c r="E289" s="18">
        <v>610</v>
      </c>
      <c r="F289" s="7">
        <v>40</v>
      </c>
      <c r="G289" s="7">
        <f>H289-F289</f>
        <v>0</v>
      </c>
      <c r="H289" s="7">
        <v>40</v>
      </c>
    </row>
    <row r="290" spans="1:8" ht="63">
      <c r="A290" s="13" t="s">
        <v>379</v>
      </c>
      <c r="B290" s="42" t="s">
        <v>53</v>
      </c>
      <c r="C290" s="22" t="s">
        <v>32</v>
      </c>
      <c r="D290" s="18" t="s">
        <v>188</v>
      </c>
      <c r="E290" s="18"/>
      <c r="F290" s="7">
        <f>F291</f>
        <v>950</v>
      </c>
      <c r="G290" s="7">
        <f>G291</f>
        <v>50</v>
      </c>
      <c r="H290" s="7">
        <f>H291</f>
        <v>1000</v>
      </c>
    </row>
    <row r="291" spans="1:8" ht="31.5">
      <c r="A291" s="13" t="s">
        <v>316</v>
      </c>
      <c r="B291" s="42" t="s">
        <v>53</v>
      </c>
      <c r="C291" s="22" t="s">
        <v>32</v>
      </c>
      <c r="D291" s="18" t="s">
        <v>380</v>
      </c>
      <c r="E291" s="18"/>
      <c r="F291" s="7">
        <f>F292+F293</f>
        <v>950</v>
      </c>
      <c r="G291" s="7">
        <f>G292+G293</f>
        <v>50</v>
      </c>
      <c r="H291" s="7">
        <f>H292+H293</f>
        <v>1000</v>
      </c>
    </row>
    <row r="292" spans="1:8" ht="31.5">
      <c r="A292" s="13" t="s">
        <v>268</v>
      </c>
      <c r="B292" s="42" t="s">
        <v>53</v>
      </c>
      <c r="C292" s="22" t="s">
        <v>32</v>
      </c>
      <c r="D292" s="18" t="s">
        <v>380</v>
      </c>
      <c r="E292" s="18">
        <v>610</v>
      </c>
      <c r="F292" s="7">
        <v>950</v>
      </c>
      <c r="G292" s="7">
        <f>H292-F292</f>
        <v>-950</v>
      </c>
      <c r="H292" s="71">
        <v>0</v>
      </c>
    </row>
    <row r="293" spans="1:8" ht="47.25">
      <c r="A293" s="13" t="s">
        <v>317</v>
      </c>
      <c r="B293" s="42" t="s">
        <v>53</v>
      </c>
      <c r="C293" s="22" t="s">
        <v>32</v>
      </c>
      <c r="D293" s="18" t="s">
        <v>380</v>
      </c>
      <c r="E293" s="18">
        <v>200</v>
      </c>
      <c r="F293" s="7">
        <v>0</v>
      </c>
      <c r="G293" s="7">
        <f>H293-F293</f>
        <v>1000</v>
      </c>
      <c r="H293" s="71">
        <v>1000</v>
      </c>
    </row>
    <row r="294" spans="1:8" ht="63">
      <c r="A294" s="13" t="s">
        <v>293</v>
      </c>
      <c r="B294" s="42" t="s">
        <v>53</v>
      </c>
      <c r="C294" s="22" t="s">
        <v>32</v>
      </c>
      <c r="D294" s="18" t="s">
        <v>295</v>
      </c>
      <c r="E294" s="18"/>
      <c r="F294" s="7">
        <f aca="true" t="shared" si="55" ref="F294:H295">F295</f>
        <v>32</v>
      </c>
      <c r="G294" s="7">
        <f t="shared" si="55"/>
        <v>-18.2</v>
      </c>
      <c r="H294" s="7">
        <f t="shared" si="55"/>
        <v>13.8</v>
      </c>
    </row>
    <row r="295" spans="1:8" ht="47.25">
      <c r="A295" s="13" t="s">
        <v>294</v>
      </c>
      <c r="B295" s="42" t="s">
        <v>53</v>
      </c>
      <c r="C295" s="22" t="s">
        <v>32</v>
      </c>
      <c r="D295" s="18" t="s">
        <v>296</v>
      </c>
      <c r="E295" s="18"/>
      <c r="F295" s="7">
        <f t="shared" si="55"/>
        <v>32</v>
      </c>
      <c r="G295" s="7">
        <f t="shared" si="55"/>
        <v>-18.2</v>
      </c>
      <c r="H295" s="7">
        <f t="shared" si="55"/>
        <v>13.8</v>
      </c>
    </row>
    <row r="296" spans="1:8" ht="31.5">
      <c r="A296" s="13" t="s">
        <v>268</v>
      </c>
      <c r="B296" s="42" t="s">
        <v>53</v>
      </c>
      <c r="C296" s="22" t="s">
        <v>32</v>
      </c>
      <c r="D296" s="18" t="s">
        <v>296</v>
      </c>
      <c r="E296" s="18">
        <v>610</v>
      </c>
      <c r="F296" s="7">
        <v>32</v>
      </c>
      <c r="G296" s="7">
        <f>H296-F296</f>
        <v>-18.2</v>
      </c>
      <c r="H296" s="7">
        <v>13.8</v>
      </c>
    </row>
    <row r="297" spans="1:8" s="43" customFormat="1" ht="14.25" customHeight="1">
      <c r="A297" s="12" t="s">
        <v>5</v>
      </c>
      <c r="B297" s="19" t="s">
        <v>53</v>
      </c>
      <c r="C297" s="19" t="s">
        <v>37</v>
      </c>
      <c r="D297" s="15"/>
      <c r="E297" s="15"/>
      <c r="F297" s="4">
        <f>F298+F302+F308+F312+F315</f>
        <v>8657.3</v>
      </c>
      <c r="G297" s="4">
        <f>G298+G302+G308+G312+G315</f>
        <v>320</v>
      </c>
      <c r="H297" s="4">
        <f>H298+H302+H308+H312+H315</f>
        <v>8977.3</v>
      </c>
    </row>
    <row r="298" spans="1:8" ht="63">
      <c r="A298" s="13" t="s">
        <v>9</v>
      </c>
      <c r="B298" s="22" t="s">
        <v>53</v>
      </c>
      <c r="C298" s="22" t="s">
        <v>37</v>
      </c>
      <c r="D298" s="6" t="s">
        <v>145</v>
      </c>
      <c r="E298" s="18"/>
      <c r="F298" s="7">
        <f>F299</f>
        <v>533.4</v>
      </c>
      <c r="G298" s="7">
        <f aca="true" t="shared" si="56" ref="G298:H300">G299</f>
        <v>38</v>
      </c>
      <c r="H298" s="7">
        <f t="shared" si="56"/>
        <v>571.4</v>
      </c>
    </row>
    <row r="299" spans="1:8" ht="31.5">
      <c r="A299" s="5" t="s">
        <v>83</v>
      </c>
      <c r="B299" s="6" t="s">
        <v>53</v>
      </c>
      <c r="C299" s="6" t="s">
        <v>37</v>
      </c>
      <c r="D299" s="6" t="s">
        <v>146</v>
      </c>
      <c r="E299" s="14"/>
      <c r="F299" s="7">
        <f>F300</f>
        <v>533.4</v>
      </c>
      <c r="G299" s="7">
        <f t="shared" si="56"/>
        <v>38</v>
      </c>
      <c r="H299" s="7">
        <f t="shared" si="56"/>
        <v>571.4</v>
      </c>
    </row>
    <row r="300" spans="1:8" ht="31.5">
      <c r="A300" s="5" t="s">
        <v>84</v>
      </c>
      <c r="B300" s="6" t="s">
        <v>53</v>
      </c>
      <c r="C300" s="6" t="s">
        <v>37</v>
      </c>
      <c r="D300" s="6" t="s">
        <v>147</v>
      </c>
      <c r="E300" s="18"/>
      <c r="F300" s="7">
        <f>F301</f>
        <v>533.4</v>
      </c>
      <c r="G300" s="7">
        <f t="shared" si="56"/>
        <v>38</v>
      </c>
      <c r="H300" s="7">
        <f t="shared" si="56"/>
        <v>571.4</v>
      </c>
    </row>
    <row r="301" spans="1:8" ht="47.25">
      <c r="A301" s="13" t="s">
        <v>75</v>
      </c>
      <c r="B301" s="6" t="s">
        <v>53</v>
      </c>
      <c r="C301" s="6" t="s">
        <v>37</v>
      </c>
      <c r="D301" s="6" t="s">
        <v>147</v>
      </c>
      <c r="E301" s="6" t="s">
        <v>16</v>
      </c>
      <c r="F301" s="7">
        <v>533.4</v>
      </c>
      <c r="G301" s="7">
        <f>H301-F301</f>
        <v>38</v>
      </c>
      <c r="H301" s="7">
        <v>571.4</v>
      </c>
    </row>
    <row r="302" spans="1:8" ht="31.5">
      <c r="A302" s="13" t="s">
        <v>106</v>
      </c>
      <c r="B302" s="6" t="s">
        <v>53</v>
      </c>
      <c r="C302" s="6" t="s">
        <v>37</v>
      </c>
      <c r="D302" s="6" t="s">
        <v>164</v>
      </c>
      <c r="E302" s="6"/>
      <c r="F302" s="7">
        <f aca="true" t="shared" si="57" ref="F302:H303">F303</f>
        <v>7913.9</v>
      </c>
      <c r="G302" s="7">
        <f t="shared" si="57"/>
        <v>300</v>
      </c>
      <c r="H302" s="7">
        <f t="shared" si="57"/>
        <v>8213.9</v>
      </c>
    </row>
    <row r="303" spans="1:8" ht="31.5">
      <c r="A303" s="13" t="s">
        <v>107</v>
      </c>
      <c r="B303" s="11" t="s">
        <v>53</v>
      </c>
      <c r="C303" s="11" t="s">
        <v>37</v>
      </c>
      <c r="D303" s="8" t="s">
        <v>165</v>
      </c>
      <c r="E303" s="6"/>
      <c r="F303" s="7">
        <f t="shared" si="57"/>
        <v>7913.9</v>
      </c>
      <c r="G303" s="7">
        <f t="shared" si="57"/>
        <v>300</v>
      </c>
      <c r="H303" s="7">
        <f t="shared" si="57"/>
        <v>8213.9</v>
      </c>
    </row>
    <row r="304" spans="1:8" ht="78.75">
      <c r="A304" s="13" t="s">
        <v>52</v>
      </c>
      <c r="B304" s="22" t="s">
        <v>53</v>
      </c>
      <c r="C304" s="22" t="s">
        <v>37</v>
      </c>
      <c r="D304" s="8" t="s">
        <v>200</v>
      </c>
      <c r="E304" s="18"/>
      <c r="F304" s="7">
        <f>F305+F306</f>
        <v>7913.9</v>
      </c>
      <c r="G304" s="7">
        <f>G305+G306+G307</f>
        <v>300</v>
      </c>
      <c r="H304" s="7">
        <f>H305+H306+H307</f>
        <v>8213.9</v>
      </c>
    </row>
    <row r="305" spans="1:8" ht="47.25">
      <c r="A305" s="13" t="s">
        <v>75</v>
      </c>
      <c r="B305" s="22" t="s">
        <v>53</v>
      </c>
      <c r="C305" s="22" t="s">
        <v>37</v>
      </c>
      <c r="D305" s="8" t="s">
        <v>200</v>
      </c>
      <c r="E305" s="18">
        <v>100</v>
      </c>
      <c r="F305" s="7">
        <v>7818.9</v>
      </c>
      <c r="G305" s="7">
        <f>H305-F305</f>
        <v>300</v>
      </c>
      <c r="H305" s="7">
        <v>8118.9</v>
      </c>
    </row>
    <row r="306" spans="1:8" ht="31.5">
      <c r="A306" s="13" t="s">
        <v>76</v>
      </c>
      <c r="B306" s="22" t="s">
        <v>53</v>
      </c>
      <c r="C306" s="22" t="s">
        <v>37</v>
      </c>
      <c r="D306" s="51" t="s">
        <v>200</v>
      </c>
      <c r="E306" s="18">
        <v>200</v>
      </c>
      <c r="F306" s="7">
        <v>95</v>
      </c>
      <c r="G306" s="7">
        <f>H306-F306</f>
        <v>-2</v>
      </c>
      <c r="H306" s="7">
        <v>93</v>
      </c>
    </row>
    <row r="307" spans="1:8" ht="15.75">
      <c r="A307" s="13" t="s">
        <v>85</v>
      </c>
      <c r="B307" s="22" t="s">
        <v>53</v>
      </c>
      <c r="C307" s="22" t="s">
        <v>37</v>
      </c>
      <c r="D307" s="51" t="s">
        <v>200</v>
      </c>
      <c r="E307" s="18">
        <v>850</v>
      </c>
      <c r="F307" s="7">
        <v>0</v>
      </c>
      <c r="G307" s="7">
        <f>H307-F307</f>
        <v>2</v>
      </c>
      <c r="H307" s="7">
        <v>2</v>
      </c>
    </row>
    <row r="308" spans="1:8" ht="31.5">
      <c r="A308" s="23" t="s">
        <v>322</v>
      </c>
      <c r="B308" s="6" t="s">
        <v>53</v>
      </c>
      <c r="C308" s="6" t="s">
        <v>37</v>
      </c>
      <c r="D308" s="6" t="s">
        <v>187</v>
      </c>
      <c r="E308" s="6"/>
      <c r="F308" s="7">
        <f>F309</f>
        <v>20</v>
      </c>
      <c r="G308" s="7">
        <f aca="true" t="shared" si="58" ref="G308:H310">G309</f>
        <v>0</v>
      </c>
      <c r="H308" s="7">
        <f t="shared" si="58"/>
        <v>20</v>
      </c>
    </row>
    <row r="309" spans="1:8" ht="47.25">
      <c r="A309" s="23" t="s">
        <v>323</v>
      </c>
      <c r="B309" s="6" t="s">
        <v>53</v>
      </c>
      <c r="C309" s="6" t="s">
        <v>37</v>
      </c>
      <c r="D309" s="6" t="s">
        <v>212</v>
      </c>
      <c r="E309" s="6"/>
      <c r="F309" s="7">
        <f>F310</f>
        <v>20</v>
      </c>
      <c r="G309" s="7">
        <f t="shared" si="58"/>
        <v>0</v>
      </c>
      <c r="H309" s="7">
        <f t="shared" si="58"/>
        <v>20</v>
      </c>
    </row>
    <row r="310" spans="1:8" ht="15.75">
      <c r="A310" s="13" t="s">
        <v>120</v>
      </c>
      <c r="B310" s="6" t="s">
        <v>53</v>
      </c>
      <c r="C310" s="6" t="s">
        <v>37</v>
      </c>
      <c r="D310" s="6" t="s">
        <v>213</v>
      </c>
      <c r="E310" s="6"/>
      <c r="F310" s="7">
        <f>F311</f>
        <v>20</v>
      </c>
      <c r="G310" s="7">
        <f t="shared" si="58"/>
        <v>0</v>
      </c>
      <c r="H310" s="7">
        <f t="shared" si="58"/>
        <v>20</v>
      </c>
    </row>
    <row r="311" spans="1:8" ht="31.5">
      <c r="A311" s="13" t="s">
        <v>76</v>
      </c>
      <c r="B311" s="6" t="s">
        <v>53</v>
      </c>
      <c r="C311" s="6" t="s">
        <v>37</v>
      </c>
      <c r="D311" s="6" t="s">
        <v>213</v>
      </c>
      <c r="E311" s="6" t="s">
        <v>17</v>
      </c>
      <c r="F311" s="7">
        <v>20</v>
      </c>
      <c r="G311" s="7">
        <f>H311-F311</f>
        <v>0</v>
      </c>
      <c r="H311" s="7">
        <v>20</v>
      </c>
    </row>
    <row r="312" spans="1:8" ht="63">
      <c r="A312" s="13" t="s">
        <v>293</v>
      </c>
      <c r="B312" s="42" t="s">
        <v>53</v>
      </c>
      <c r="C312" s="6" t="s">
        <v>37</v>
      </c>
      <c r="D312" s="18" t="s">
        <v>295</v>
      </c>
      <c r="E312" s="18"/>
      <c r="F312" s="7">
        <f aca="true" t="shared" si="59" ref="F312:H313">F313</f>
        <v>30</v>
      </c>
      <c r="G312" s="7">
        <f t="shared" si="59"/>
        <v>-18</v>
      </c>
      <c r="H312" s="7">
        <f t="shared" si="59"/>
        <v>12</v>
      </c>
    </row>
    <row r="313" spans="1:8" ht="47.25">
      <c r="A313" s="13" t="s">
        <v>294</v>
      </c>
      <c r="B313" s="42" t="s">
        <v>53</v>
      </c>
      <c r="C313" s="6" t="s">
        <v>37</v>
      </c>
      <c r="D313" s="18" t="s">
        <v>296</v>
      </c>
      <c r="E313" s="18"/>
      <c r="F313" s="7">
        <f t="shared" si="59"/>
        <v>30</v>
      </c>
      <c r="G313" s="7">
        <f t="shared" si="59"/>
        <v>-18</v>
      </c>
      <c r="H313" s="7">
        <f t="shared" si="59"/>
        <v>12</v>
      </c>
    </row>
    <row r="314" spans="1:8" ht="63">
      <c r="A314" s="13" t="s">
        <v>276</v>
      </c>
      <c r="B314" s="42" t="s">
        <v>53</v>
      </c>
      <c r="C314" s="11" t="s">
        <v>37</v>
      </c>
      <c r="D314" s="18" t="s">
        <v>296</v>
      </c>
      <c r="E314" s="18">
        <v>100</v>
      </c>
      <c r="F314" s="7">
        <v>30</v>
      </c>
      <c r="G314" s="7">
        <f>H314-F314</f>
        <v>-18</v>
      </c>
      <c r="H314" s="7">
        <v>12</v>
      </c>
    </row>
    <row r="315" spans="1:8" ht="47.25">
      <c r="A315" s="33" t="s">
        <v>136</v>
      </c>
      <c r="B315" s="34" t="s">
        <v>53</v>
      </c>
      <c r="C315" s="35" t="s">
        <v>37</v>
      </c>
      <c r="D315" s="36" t="s">
        <v>174</v>
      </c>
      <c r="E315" s="36"/>
      <c r="F315" s="36">
        <f>F316</f>
        <v>160</v>
      </c>
      <c r="G315" s="36">
        <f aca="true" t="shared" si="60" ref="G315:H317">G316</f>
        <v>0</v>
      </c>
      <c r="H315" s="36">
        <f t="shared" si="60"/>
        <v>160</v>
      </c>
    </row>
    <row r="316" spans="1:8" ht="15.75">
      <c r="A316" s="33" t="s">
        <v>137</v>
      </c>
      <c r="B316" s="34" t="s">
        <v>53</v>
      </c>
      <c r="C316" s="35" t="s">
        <v>37</v>
      </c>
      <c r="D316" s="36" t="s">
        <v>175</v>
      </c>
      <c r="E316" s="36"/>
      <c r="F316" s="36">
        <f>F317</f>
        <v>160</v>
      </c>
      <c r="G316" s="36">
        <f t="shared" si="60"/>
        <v>0</v>
      </c>
      <c r="H316" s="36">
        <f t="shared" si="60"/>
        <v>160</v>
      </c>
    </row>
    <row r="317" spans="1:8" ht="51">
      <c r="A317" s="37" t="s">
        <v>138</v>
      </c>
      <c r="B317" s="34" t="s">
        <v>53</v>
      </c>
      <c r="C317" s="35" t="s">
        <v>37</v>
      </c>
      <c r="D317" s="36" t="s">
        <v>176</v>
      </c>
      <c r="E317" s="36"/>
      <c r="F317" s="36">
        <f>F318</f>
        <v>160</v>
      </c>
      <c r="G317" s="36">
        <f t="shared" si="60"/>
        <v>0</v>
      </c>
      <c r="H317" s="36">
        <f t="shared" si="60"/>
        <v>160</v>
      </c>
    </row>
    <row r="318" spans="1:8" ht="15.75">
      <c r="A318" s="33" t="s">
        <v>139</v>
      </c>
      <c r="B318" s="34" t="s">
        <v>53</v>
      </c>
      <c r="C318" s="35" t="s">
        <v>37</v>
      </c>
      <c r="D318" s="36" t="s">
        <v>176</v>
      </c>
      <c r="E318" s="36">
        <v>540</v>
      </c>
      <c r="F318" s="36">
        <v>160</v>
      </c>
      <c r="G318" s="36">
        <f>H318-F318</f>
        <v>0</v>
      </c>
      <c r="H318" s="36">
        <v>160</v>
      </c>
    </row>
    <row r="319" spans="1:8" ht="15.75">
      <c r="A319" s="12" t="s">
        <v>56</v>
      </c>
      <c r="B319" s="15">
        <v>10</v>
      </c>
      <c r="C319" s="15"/>
      <c r="D319" s="15"/>
      <c r="E319" s="15"/>
      <c r="F319" s="4">
        <f>F320+F325</f>
        <v>541.1999999999999</v>
      </c>
      <c r="G319" s="4">
        <f>G320+G325</f>
        <v>0</v>
      </c>
      <c r="H319" s="4">
        <f>H320+H325</f>
        <v>541.1999999999999</v>
      </c>
    </row>
    <row r="320" spans="1:8" ht="15.75">
      <c r="A320" s="13" t="s">
        <v>21</v>
      </c>
      <c r="B320" s="18">
        <v>10</v>
      </c>
      <c r="C320" s="22" t="s">
        <v>32</v>
      </c>
      <c r="D320" s="18"/>
      <c r="E320" s="18"/>
      <c r="F320" s="7">
        <f>F321</f>
        <v>40.8</v>
      </c>
      <c r="G320" s="7">
        <f aca="true" t="shared" si="61" ref="G320:H323">G321</f>
        <v>0</v>
      </c>
      <c r="H320" s="7">
        <f t="shared" si="61"/>
        <v>40.8</v>
      </c>
    </row>
    <row r="321" spans="1:8" ht="15.75">
      <c r="A321" s="5" t="s">
        <v>93</v>
      </c>
      <c r="B321" s="6" t="s">
        <v>63</v>
      </c>
      <c r="C321" s="6" t="s">
        <v>32</v>
      </c>
      <c r="D321" s="8" t="s">
        <v>214</v>
      </c>
      <c r="E321" s="18"/>
      <c r="F321" s="7">
        <f>F322</f>
        <v>40.8</v>
      </c>
      <c r="G321" s="7">
        <f t="shared" si="61"/>
        <v>0</v>
      </c>
      <c r="H321" s="7">
        <f t="shared" si="61"/>
        <v>40.8</v>
      </c>
    </row>
    <row r="322" spans="1:8" ht="15.75">
      <c r="A322" s="5" t="s">
        <v>114</v>
      </c>
      <c r="B322" s="6" t="s">
        <v>63</v>
      </c>
      <c r="C322" s="6" t="s">
        <v>32</v>
      </c>
      <c r="D322" s="8" t="s">
        <v>215</v>
      </c>
      <c r="E322" s="18"/>
      <c r="F322" s="7">
        <f>F323</f>
        <v>40.8</v>
      </c>
      <c r="G322" s="7">
        <f t="shared" si="61"/>
        <v>0</v>
      </c>
      <c r="H322" s="7">
        <f t="shared" si="61"/>
        <v>40.8</v>
      </c>
    </row>
    <row r="323" spans="1:8" ht="15.75">
      <c r="A323" s="5" t="s">
        <v>22</v>
      </c>
      <c r="B323" s="6" t="s">
        <v>63</v>
      </c>
      <c r="C323" s="6" t="s">
        <v>32</v>
      </c>
      <c r="D323" s="8" t="s">
        <v>216</v>
      </c>
      <c r="E323" s="18"/>
      <c r="F323" s="7">
        <f>F324</f>
        <v>40.8</v>
      </c>
      <c r="G323" s="7">
        <f t="shared" si="61"/>
        <v>0</v>
      </c>
      <c r="H323" s="7">
        <f t="shared" si="61"/>
        <v>40.8</v>
      </c>
    </row>
    <row r="324" spans="1:8" ht="16.5" customHeight="1">
      <c r="A324" s="5" t="s">
        <v>19</v>
      </c>
      <c r="B324" s="6" t="s">
        <v>63</v>
      </c>
      <c r="C324" s="6" t="s">
        <v>32</v>
      </c>
      <c r="D324" s="8" t="s">
        <v>216</v>
      </c>
      <c r="E324" s="18">
        <v>300</v>
      </c>
      <c r="F324" s="7">
        <v>40.8</v>
      </c>
      <c r="G324" s="7">
        <f>H324-F324</f>
        <v>0</v>
      </c>
      <c r="H324" s="7">
        <v>40.8</v>
      </c>
    </row>
    <row r="325" spans="1:8" ht="15.75">
      <c r="A325" s="13" t="s">
        <v>57</v>
      </c>
      <c r="B325" s="18">
        <v>10</v>
      </c>
      <c r="C325" s="22" t="s">
        <v>36</v>
      </c>
      <c r="D325" s="8"/>
      <c r="E325" s="18"/>
      <c r="F325" s="7">
        <f>F326</f>
        <v>500.4</v>
      </c>
      <c r="G325" s="7">
        <f aca="true" t="shared" si="62" ref="G325:H327">G326</f>
        <v>0</v>
      </c>
      <c r="H325" s="7">
        <f t="shared" si="62"/>
        <v>500.4</v>
      </c>
    </row>
    <row r="326" spans="1:8" ht="15.75">
      <c r="A326" s="13" t="s">
        <v>273</v>
      </c>
      <c r="B326" s="11" t="s">
        <v>63</v>
      </c>
      <c r="C326" s="11" t="s">
        <v>36</v>
      </c>
      <c r="D326" s="51" t="s">
        <v>274</v>
      </c>
      <c r="E326" s="18"/>
      <c r="F326" s="7">
        <f>F327</f>
        <v>500.4</v>
      </c>
      <c r="G326" s="7">
        <f t="shared" si="62"/>
        <v>0</v>
      </c>
      <c r="H326" s="7">
        <f t="shared" si="62"/>
        <v>500.4</v>
      </c>
    </row>
    <row r="327" spans="1:8" ht="31.5">
      <c r="A327" s="13" t="s">
        <v>373</v>
      </c>
      <c r="B327" s="11" t="s">
        <v>63</v>
      </c>
      <c r="C327" s="11" t="s">
        <v>36</v>
      </c>
      <c r="D327" s="51" t="s">
        <v>275</v>
      </c>
      <c r="E327" s="18"/>
      <c r="F327" s="7">
        <f>F328</f>
        <v>500.4</v>
      </c>
      <c r="G327" s="7">
        <f t="shared" si="62"/>
        <v>0</v>
      </c>
      <c r="H327" s="7">
        <f t="shared" si="62"/>
        <v>500.4</v>
      </c>
    </row>
    <row r="328" spans="1:8" ht="15.75" customHeight="1">
      <c r="A328" s="13" t="s">
        <v>19</v>
      </c>
      <c r="B328" s="11" t="s">
        <v>63</v>
      </c>
      <c r="C328" s="11" t="s">
        <v>36</v>
      </c>
      <c r="D328" s="51" t="s">
        <v>275</v>
      </c>
      <c r="E328" s="18">
        <v>300</v>
      </c>
      <c r="F328" s="7">
        <v>500.4</v>
      </c>
      <c r="G328" s="7">
        <f>H328-F328</f>
        <v>0</v>
      </c>
      <c r="H328" s="7">
        <v>500.4</v>
      </c>
    </row>
    <row r="329" spans="1:8" ht="15.75">
      <c r="A329" s="12" t="s">
        <v>62</v>
      </c>
      <c r="B329" s="15">
        <v>11</v>
      </c>
      <c r="C329" s="15"/>
      <c r="D329" s="15"/>
      <c r="E329" s="15"/>
      <c r="F329" s="4">
        <f>F330</f>
        <v>200</v>
      </c>
      <c r="G329" s="4">
        <f aca="true" t="shared" si="63" ref="G329:H331">G330</f>
        <v>0</v>
      </c>
      <c r="H329" s="4">
        <f>H330</f>
        <v>200</v>
      </c>
    </row>
    <row r="330" spans="1:8" ht="15.75">
      <c r="A330" s="5" t="s">
        <v>67</v>
      </c>
      <c r="B330" s="32">
        <v>11</v>
      </c>
      <c r="C330" s="3" t="s">
        <v>32</v>
      </c>
      <c r="D330" s="8"/>
      <c r="E330" s="6"/>
      <c r="F330" s="7">
        <f>F331</f>
        <v>200</v>
      </c>
      <c r="G330" s="7">
        <f t="shared" si="63"/>
        <v>0</v>
      </c>
      <c r="H330" s="7">
        <f t="shared" si="63"/>
        <v>200</v>
      </c>
    </row>
    <row r="331" spans="1:8" ht="63">
      <c r="A331" s="30" t="s">
        <v>374</v>
      </c>
      <c r="B331" s="6" t="s">
        <v>65</v>
      </c>
      <c r="C331" s="6" t="s">
        <v>32</v>
      </c>
      <c r="D331" s="8" t="s">
        <v>218</v>
      </c>
      <c r="E331" s="6"/>
      <c r="F331" s="7">
        <f>F332</f>
        <v>200</v>
      </c>
      <c r="G331" s="7">
        <f t="shared" si="63"/>
        <v>0</v>
      </c>
      <c r="H331" s="7">
        <f t="shared" si="63"/>
        <v>200</v>
      </c>
    </row>
    <row r="332" spans="1:8" ht="31.5">
      <c r="A332" s="5" t="s">
        <v>125</v>
      </c>
      <c r="B332" s="6" t="s">
        <v>65</v>
      </c>
      <c r="C332" s="6" t="s">
        <v>32</v>
      </c>
      <c r="D332" s="9" t="s">
        <v>219</v>
      </c>
      <c r="E332" s="6"/>
      <c r="F332" s="7">
        <f>F333+F334</f>
        <v>200</v>
      </c>
      <c r="G332" s="7">
        <f>G333+G334</f>
        <v>0</v>
      </c>
      <c r="H332" s="7">
        <f>H333+H334</f>
        <v>200</v>
      </c>
    </row>
    <row r="333" spans="1:8" ht="47.25">
      <c r="A333" s="13" t="s">
        <v>75</v>
      </c>
      <c r="B333" s="6" t="s">
        <v>65</v>
      </c>
      <c r="C333" s="6" t="s">
        <v>32</v>
      </c>
      <c r="D333" s="9" t="s">
        <v>219</v>
      </c>
      <c r="E333" s="6" t="s">
        <v>16</v>
      </c>
      <c r="F333" s="7">
        <v>200</v>
      </c>
      <c r="G333" s="7">
        <f>H333-F333</f>
        <v>-10.099999999999994</v>
      </c>
      <c r="H333" s="7">
        <v>189.9</v>
      </c>
    </row>
    <row r="334" spans="1:8" ht="31.5">
      <c r="A334" s="5" t="s">
        <v>76</v>
      </c>
      <c r="B334" s="6" t="s">
        <v>65</v>
      </c>
      <c r="C334" s="6" t="s">
        <v>32</v>
      </c>
      <c r="D334" s="9" t="s">
        <v>219</v>
      </c>
      <c r="E334" s="6" t="s">
        <v>17</v>
      </c>
      <c r="F334" s="7">
        <v>0</v>
      </c>
      <c r="G334" s="7">
        <f>H334-F334</f>
        <v>10.1</v>
      </c>
      <c r="H334" s="7">
        <v>10.1</v>
      </c>
    </row>
    <row r="335" spans="1:8" ht="15.75">
      <c r="A335" s="12" t="s">
        <v>68</v>
      </c>
      <c r="B335" s="15">
        <v>12</v>
      </c>
      <c r="C335" s="15"/>
      <c r="D335" s="15"/>
      <c r="E335" s="15"/>
      <c r="F335" s="4">
        <f>F336</f>
        <v>300</v>
      </c>
      <c r="G335" s="4">
        <f aca="true" t="shared" si="64" ref="G335:H339">G336</f>
        <v>0</v>
      </c>
      <c r="H335" s="4">
        <f t="shared" si="64"/>
        <v>300</v>
      </c>
    </row>
    <row r="336" spans="1:8" ht="15.75">
      <c r="A336" s="5" t="s">
        <v>93</v>
      </c>
      <c r="B336" s="6" t="s">
        <v>69</v>
      </c>
      <c r="C336" s="6" t="s">
        <v>34</v>
      </c>
      <c r="D336" s="8"/>
      <c r="E336" s="6"/>
      <c r="F336" s="7">
        <f>F337</f>
        <v>300</v>
      </c>
      <c r="G336" s="7">
        <f t="shared" si="64"/>
        <v>0</v>
      </c>
      <c r="H336" s="7">
        <f t="shared" si="64"/>
        <v>300</v>
      </c>
    </row>
    <row r="337" spans="1:8" ht="31.5">
      <c r="A337" s="5" t="s">
        <v>95</v>
      </c>
      <c r="B337" s="6" t="s">
        <v>69</v>
      </c>
      <c r="C337" s="6" t="s">
        <v>34</v>
      </c>
      <c r="D337" s="51" t="s">
        <v>214</v>
      </c>
      <c r="E337" s="6"/>
      <c r="F337" s="7">
        <f>F338</f>
        <v>300</v>
      </c>
      <c r="G337" s="7">
        <f t="shared" si="64"/>
        <v>0</v>
      </c>
      <c r="H337" s="7">
        <f t="shared" si="64"/>
        <v>300</v>
      </c>
    </row>
    <row r="338" spans="1:8" ht="47.25">
      <c r="A338" s="33" t="s">
        <v>332</v>
      </c>
      <c r="B338" s="6" t="s">
        <v>69</v>
      </c>
      <c r="C338" s="6" t="s">
        <v>34</v>
      </c>
      <c r="D338" s="51" t="s">
        <v>333</v>
      </c>
      <c r="E338" s="6"/>
      <c r="F338" s="7">
        <f>F339</f>
        <v>300</v>
      </c>
      <c r="G338" s="7">
        <f t="shared" si="64"/>
        <v>0</v>
      </c>
      <c r="H338" s="7">
        <f t="shared" si="64"/>
        <v>300</v>
      </c>
    </row>
    <row r="339" spans="1:8" ht="31.5">
      <c r="A339" s="5" t="s">
        <v>76</v>
      </c>
      <c r="B339" s="6" t="s">
        <v>69</v>
      </c>
      <c r="C339" s="6" t="s">
        <v>34</v>
      </c>
      <c r="D339" s="42" t="s">
        <v>334</v>
      </c>
      <c r="E339" s="6"/>
      <c r="F339" s="7">
        <f>F340</f>
        <v>300</v>
      </c>
      <c r="G339" s="7">
        <f t="shared" si="64"/>
        <v>0</v>
      </c>
      <c r="H339" s="7">
        <f t="shared" si="64"/>
        <v>300</v>
      </c>
    </row>
    <row r="340" spans="1:8" ht="31.5">
      <c r="A340" s="5" t="s">
        <v>76</v>
      </c>
      <c r="B340" s="6" t="s">
        <v>69</v>
      </c>
      <c r="C340" s="6" t="s">
        <v>34</v>
      </c>
      <c r="D340" s="42" t="s">
        <v>334</v>
      </c>
      <c r="E340" s="6" t="s">
        <v>17</v>
      </c>
      <c r="F340" s="7">
        <v>300</v>
      </c>
      <c r="G340" s="7">
        <f>H340-F340</f>
        <v>0</v>
      </c>
      <c r="H340" s="7">
        <v>300</v>
      </c>
    </row>
    <row r="341" spans="1:8" ht="31.5">
      <c r="A341" s="2" t="s">
        <v>130</v>
      </c>
      <c r="B341" s="3" t="s">
        <v>66</v>
      </c>
      <c r="C341" s="3"/>
      <c r="D341" s="32"/>
      <c r="E341" s="3"/>
      <c r="F341" s="4">
        <f>F342</f>
        <v>10</v>
      </c>
      <c r="G341" s="4">
        <f aca="true" t="shared" si="65" ref="G341:H343">G342</f>
        <v>0</v>
      </c>
      <c r="H341" s="4">
        <f t="shared" si="65"/>
        <v>10</v>
      </c>
    </row>
    <row r="342" spans="1:8" ht="31.5">
      <c r="A342" s="5" t="s">
        <v>131</v>
      </c>
      <c r="B342" s="6" t="s">
        <v>66</v>
      </c>
      <c r="C342" s="6" t="s">
        <v>32</v>
      </c>
      <c r="D342" s="8"/>
      <c r="E342" s="6"/>
      <c r="F342" s="7">
        <f>F343</f>
        <v>10</v>
      </c>
      <c r="G342" s="7">
        <f t="shared" si="65"/>
        <v>0</v>
      </c>
      <c r="H342" s="7">
        <f t="shared" si="65"/>
        <v>10</v>
      </c>
    </row>
    <row r="343" spans="1:8" ht="15.75">
      <c r="A343" s="5" t="s">
        <v>132</v>
      </c>
      <c r="B343" s="6" t="s">
        <v>66</v>
      </c>
      <c r="C343" s="6" t="s">
        <v>32</v>
      </c>
      <c r="D343" s="8" t="s">
        <v>220</v>
      </c>
      <c r="E343" s="6"/>
      <c r="F343" s="7">
        <f>F344</f>
        <v>10</v>
      </c>
      <c r="G343" s="7">
        <f t="shared" si="65"/>
        <v>0</v>
      </c>
      <c r="H343" s="7">
        <f t="shared" si="65"/>
        <v>10</v>
      </c>
    </row>
    <row r="344" spans="1:8" ht="15.75">
      <c r="A344" s="5" t="s">
        <v>133</v>
      </c>
      <c r="B344" s="6" t="s">
        <v>66</v>
      </c>
      <c r="C344" s="6" t="s">
        <v>32</v>
      </c>
      <c r="D344" s="8" t="s">
        <v>220</v>
      </c>
      <c r="E344" s="6" t="s">
        <v>134</v>
      </c>
      <c r="F344" s="7">
        <v>10</v>
      </c>
      <c r="G344" s="7">
        <f>H344-F344</f>
        <v>0</v>
      </c>
      <c r="H344" s="7">
        <v>10</v>
      </c>
    </row>
    <row r="345" spans="1:8" ht="47.25">
      <c r="A345" s="12" t="s">
        <v>23</v>
      </c>
      <c r="B345" s="15">
        <v>14</v>
      </c>
      <c r="C345" s="15"/>
      <c r="D345" s="15"/>
      <c r="E345" s="15"/>
      <c r="F345" s="4">
        <f>F346+F351+F356</f>
        <v>952</v>
      </c>
      <c r="G345" s="4">
        <f>G346+G351+G356</f>
        <v>-40</v>
      </c>
      <c r="H345" s="4">
        <f>H346+H351+H356</f>
        <v>912</v>
      </c>
    </row>
    <row r="346" spans="1:8" ht="47.25">
      <c r="A346" s="13" t="s">
        <v>70</v>
      </c>
      <c r="B346" s="18">
        <v>14</v>
      </c>
      <c r="C346" s="22" t="s">
        <v>32</v>
      </c>
      <c r="D346" s="15"/>
      <c r="E346" s="15"/>
      <c r="F346" s="7">
        <f>F347</f>
        <v>752</v>
      </c>
      <c r="G346" s="7">
        <f aca="true" t="shared" si="66" ref="G346:H349">G347</f>
        <v>0</v>
      </c>
      <c r="H346" s="7">
        <f t="shared" si="66"/>
        <v>752</v>
      </c>
    </row>
    <row r="347" spans="1:8" ht="63">
      <c r="A347" s="13" t="s">
        <v>96</v>
      </c>
      <c r="B347" s="18">
        <v>14</v>
      </c>
      <c r="C347" s="22" t="s">
        <v>32</v>
      </c>
      <c r="D347" s="18" t="s">
        <v>174</v>
      </c>
      <c r="E347" s="15"/>
      <c r="F347" s="7">
        <f>F348</f>
        <v>752</v>
      </c>
      <c r="G347" s="7">
        <f t="shared" si="66"/>
        <v>0</v>
      </c>
      <c r="H347" s="7">
        <f t="shared" si="66"/>
        <v>752</v>
      </c>
    </row>
    <row r="348" spans="1:8" ht="31.5">
      <c r="A348" s="13" t="s">
        <v>97</v>
      </c>
      <c r="B348" s="18">
        <v>14</v>
      </c>
      <c r="C348" s="22" t="s">
        <v>32</v>
      </c>
      <c r="D348" s="18" t="s">
        <v>221</v>
      </c>
      <c r="E348" s="15"/>
      <c r="F348" s="7">
        <f>F349</f>
        <v>752</v>
      </c>
      <c r="G348" s="7">
        <f t="shared" si="66"/>
        <v>0</v>
      </c>
      <c r="H348" s="7">
        <f t="shared" si="66"/>
        <v>752</v>
      </c>
    </row>
    <row r="349" spans="1:8" ht="47.25">
      <c r="A349" s="13" t="s">
        <v>73</v>
      </c>
      <c r="B349" s="18">
        <v>14</v>
      </c>
      <c r="C349" s="22" t="s">
        <v>32</v>
      </c>
      <c r="D349" s="18" t="s">
        <v>222</v>
      </c>
      <c r="E349" s="18"/>
      <c r="F349" s="7">
        <f>F350</f>
        <v>752</v>
      </c>
      <c r="G349" s="7">
        <f t="shared" si="66"/>
        <v>0</v>
      </c>
      <c r="H349" s="7">
        <f t="shared" si="66"/>
        <v>752</v>
      </c>
    </row>
    <row r="350" spans="1:8" ht="15.75">
      <c r="A350" s="5" t="s">
        <v>59</v>
      </c>
      <c r="B350" s="18">
        <v>14</v>
      </c>
      <c r="C350" s="22" t="s">
        <v>32</v>
      </c>
      <c r="D350" s="18" t="s">
        <v>222</v>
      </c>
      <c r="E350" s="18">
        <v>510</v>
      </c>
      <c r="F350" s="7">
        <v>752</v>
      </c>
      <c r="G350" s="7">
        <f>H350-F350</f>
        <v>0</v>
      </c>
      <c r="H350" s="7">
        <v>752</v>
      </c>
    </row>
    <row r="351" spans="1:8" ht="15.75">
      <c r="A351" s="5" t="s">
        <v>123</v>
      </c>
      <c r="B351" s="18">
        <v>14</v>
      </c>
      <c r="C351" s="22" t="s">
        <v>34</v>
      </c>
      <c r="D351" s="18"/>
      <c r="E351" s="18"/>
      <c r="F351" s="7">
        <f>F352</f>
        <v>0</v>
      </c>
      <c r="G351" s="7">
        <f aca="true" t="shared" si="67" ref="G351:H354">G352</f>
        <v>0</v>
      </c>
      <c r="H351" s="7">
        <f t="shared" si="67"/>
        <v>0</v>
      </c>
    </row>
    <row r="352" spans="1:8" ht="47.25">
      <c r="A352" s="13" t="s">
        <v>23</v>
      </c>
      <c r="B352" s="18">
        <v>14</v>
      </c>
      <c r="C352" s="22" t="s">
        <v>34</v>
      </c>
      <c r="D352" s="18" t="s">
        <v>174</v>
      </c>
      <c r="E352" s="18"/>
      <c r="F352" s="7">
        <f>F353</f>
        <v>0</v>
      </c>
      <c r="G352" s="7">
        <f t="shared" si="67"/>
        <v>0</v>
      </c>
      <c r="H352" s="7">
        <f t="shared" si="67"/>
        <v>0</v>
      </c>
    </row>
    <row r="353" spans="1:8" ht="15.75">
      <c r="A353" s="5" t="s">
        <v>24</v>
      </c>
      <c r="B353" s="18">
        <v>14</v>
      </c>
      <c r="C353" s="22" t="s">
        <v>34</v>
      </c>
      <c r="D353" s="18" t="s">
        <v>223</v>
      </c>
      <c r="E353" s="18"/>
      <c r="F353" s="7">
        <f>F354</f>
        <v>0</v>
      </c>
      <c r="G353" s="7">
        <f t="shared" si="67"/>
        <v>0</v>
      </c>
      <c r="H353" s="7">
        <f t="shared" si="67"/>
        <v>0</v>
      </c>
    </row>
    <row r="354" spans="1:8" ht="15.75">
      <c r="A354" s="5" t="s">
        <v>324</v>
      </c>
      <c r="B354" s="18">
        <v>14</v>
      </c>
      <c r="C354" s="22" t="s">
        <v>34</v>
      </c>
      <c r="D354" s="18" t="s">
        <v>325</v>
      </c>
      <c r="E354" s="18"/>
      <c r="F354" s="7">
        <f>F355</f>
        <v>0</v>
      </c>
      <c r="G354" s="7">
        <f t="shared" si="67"/>
        <v>0</v>
      </c>
      <c r="H354" s="7">
        <f t="shared" si="67"/>
        <v>0</v>
      </c>
    </row>
    <row r="355" spans="1:8" ht="15.75">
      <c r="A355" s="5" t="s">
        <v>24</v>
      </c>
      <c r="B355" s="18">
        <v>14</v>
      </c>
      <c r="C355" s="22" t="s">
        <v>34</v>
      </c>
      <c r="D355" s="18" t="s">
        <v>325</v>
      </c>
      <c r="E355" s="18">
        <v>510</v>
      </c>
      <c r="F355" s="7">
        <v>0</v>
      </c>
      <c r="G355" s="7">
        <f>H355-F355</f>
        <v>0</v>
      </c>
      <c r="H355" s="7">
        <v>0</v>
      </c>
    </row>
    <row r="356" spans="1:8" ht="21" customHeight="1">
      <c r="A356" s="13" t="s">
        <v>326</v>
      </c>
      <c r="B356" s="18">
        <v>14</v>
      </c>
      <c r="C356" s="22" t="s">
        <v>36</v>
      </c>
      <c r="D356" s="18"/>
      <c r="E356" s="18"/>
      <c r="F356" s="7">
        <f>F357</f>
        <v>200</v>
      </c>
      <c r="G356" s="7">
        <f aca="true" t="shared" si="68" ref="G356:H359">G357</f>
        <v>-40</v>
      </c>
      <c r="H356" s="7">
        <f t="shared" si="68"/>
        <v>160</v>
      </c>
    </row>
    <row r="357" spans="1:8" ht="44.25" customHeight="1">
      <c r="A357" s="13" t="s">
        <v>23</v>
      </c>
      <c r="B357" s="18">
        <v>14</v>
      </c>
      <c r="C357" s="22" t="s">
        <v>36</v>
      </c>
      <c r="D357" s="18" t="s">
        <v>174</v>
      </c>
      <c r="E357" s="18"/>
      <c r="F357" s="7">
        <f>F358</f>
        <v>200</v>
      </c>
      <c r="G357" s="7">
        <f t="shared" si="68"/>
        <v>-40</v>
      </c>
      <c r="H357" s="7">
        <f t="shared" si="68"/>
        <v>160</v>
      </c>
    </row>
    <row r="358" spans="1:8" ht="25.5" customHeight="1">
      <c r="A358" s="13" t="s">
        <v>137</v>
      </c>
      <c r="B358" s="18">
        <v>14</v>
      </c>
      <c r="C358" s="22" t="s">
        <v>36</v>
      </c>
      <c r="D358" s="18" t="s">
        <v>175</v>
      </c>
      <c r="E358" s="18"/>
      <c r="F358" s="7">
        <f>F359</f>
        <v>200</v>
      </c>
      <c r="G358" s="7">
        <f t="shared" si="68"/>
        <v>-40</v>
      </c>
      <c r="H358" s="7">
        <f t="shared" si="68"/>
        <v>160</v>
      </c>
    </row>
    <row r="359" spans="1:8" ht="78.75">
      <c r="A359" s="13" t="s">
        <v>138</v>
      </c>
      <c r="B359" s="18">
        <v>14</v>
      </c>
      <c r="C359" s="22" t="s">
        <v>36</v>
      </c>
      <c r="D359" s="18" t="s">
        <v>176</v>
      </c>
      <c r="E359" s="18"/>
      <c r="F359" s="7">
        <f>F360</f>
        <v>200</v>
      </c>
      <c r="G359" s="7">
        <f t="shared" si="68"/>
        <v>-40</v>
      </c>
      <c r="H359" s="7">
        <f t="shared" si="68"/>
        <v>160</v>
      </c>
    </row>
    <row r="360" spans="1:8" ht="15.75">
      <c r="A360" s="13" t="s">
        <v>139</v>
      </c>
      <c r="B360" s="18">
        <v>14</v>
      </c>
      <c r="C360" s="22" t="s">
        <v>36</v>
      </c>
      <c r="D360" s="18" t="s">
        <v>176</v>
      </c>
      <c r="E360" s="18">
        <v>540</v>
      </c>
      <c r="F360" s="7">
        <v>200</v>
      </c>
      <c r="G360" s="7">
        <f>H360-F360</f>
        <v>-40</v>
      </c>
      <c r="H360" s="7">
        <v>160</v>
      </c>
    </row>
    <row r="361" spans="1:8" ht="15.75">
      <c r="A361" s="10" t="s">
        <v>61</v>
      </c>
      <c r="B361" s="4"/>
      <c r="C361" s="22"/>
      <c r="D361" s="15"/>
      <c r="E361" s="15"/>
      <c r="F361" s="16">
        <f>F15+F71+F96+F136+F167+F274+F319+F329+F335+F341+F345</f>
        <v>85200.3</v>
      </c>
      <c r="G361" s="16">
        <f>G15+G71+G96+G136+G167+G274+G319+G329+G335+G341+G345</f>
        <v>3265.000000000001</v>
      </c>
      <c r="H361" s="16">
        <f>H15+H71+H96+H136+H167+H274+H319+H329+H335+H341+H345</f>
        <v>88465.3</v>
      </c>
    </row>
  </sheetData>
  <sheetProtection/>
  <mergeCells count="11">
    <mergeCell ref="A2:H2"/>
    <mergeCell ref="A4:H4"/>
    <mergeCell ref="A12:F12"/>
    <mergeCell ref="A9:F9"/>
    <mergeCell ref="A10:F10"/>
    <mergeCell ref="A11:F11"/>
    <mergeCell ref="A1:H1"/>
    <mergeCell ref="A3:H3"/>
    <mergeCell ref="A5:H5"/>
    <mergeCell ref="A6:H6"/>
    <mergeCell ref="A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9"/>
  <sheetViews>
    <sheetView zoomScalePageLayoutView="0" workbookViewId="0" topLeftCell="A169">
      <selection activeCell="G152" sqref="G152"/>
    </sheetView>
  </sheetViews>
  <sheetFormatPr defaultColWidth="9.00390625" defaultRowHeight="12.75"/>
  <cols>
    <col min="1" max="1" width="53.25390625" style="0" customWidth="1"/>
    <col min="2" max="3" width="4.25390625" style="0" customWidth="1"/>
    <col min="4" max="4" width="14.625" style="0" customWidth="1"/>
    <col min="5" max="5" width="4.375" style="0" customWidth="1"/>
    <col min="6" max="6" width="11.625" style="0" customWidth="1"/>
    <col min="7" max="7" width="10.875" style="0" customWidth="1"/>
    <col min="8" max="8" width="13.75390625" style="0" customWidth="1"/>
  </cols>
  <sheetData>
    <row r="1" spans="1:8" ht="15.75">
      <c r="A1" s="84" t="s">
        <v>144</v>
      </c>
      <c r="B1" s="84"/>
      <c r="C1" s="84"/>
      <c r="D1" s="84"/>
      <c r="E1" s="84"/>
      <c r="F1" s="84"/>
      <c r="G1" s="84"/>
      <c r="H1" s="84"/>
    </row>
    <row r="2" spans="1:8" ht="15.75">
      <c r="A2" s="84" t="s">
        <v>404</v>
      </c>
      <c r="B2" s="84"/>
      <c r="C2" s="84"/>
      <c r="D2" s="84"/>
      <c r="E2" s="84"/>
      <c r="F2" s="84"/>
      <c r="G2" s="84"/>
      <c r="H2" s="84"/>
    </row>
    <row r="3" spans="1:8" ht="15.75">
      <c r="A3" s="82" t="s">
        <v>405</v>
      </c>
      <c r="B3" s="82"/>
      <c r="C3" s="82"/>
      <c r="D3" s="82"/>
      <c r="E3" s="82"/>
      <c r="F3" s="82"/>
      <c r="G3" s="82"/>
      <c r="H3" s="82"/>
    </row>
    <row r="4" spans="1:8" ht="15.75">
      <c r="A4" s="82" t="s">
        <v>388</v>
      </c>
      <c r="B4" s="82"/>
      <c r="C4" s="82"/>
      <c r="D4" s="82"/>
      <c r="E4" s="82"/>
      <c r="F4" s="82"/>
      <c r="G4" s="82"/>
      <c r="H4" s="82"/>
    </row>
    <row r="5" spans="1:8" ht="15.75">
      <c r="A5" s="84" t="s">
        <v>377</v>
      </c>
      <c r="B5" s="84"/>
      <c r="C5" s="84"/>
      <c r="D5" s="84"/>
      <c r="E5" s="84"/>
      <c r="F5" s="84"/>
      <c r="G5" s="84"/>
      <c r="H5" s="84"/>
    </row>
    <row r="6" spans="1:8" ht="15.75">
      <c r="A6" s="84" t="s">
        <v>378</v>
      </c>
      <c r="B6" s="84"/>
      <c r="C6" s="84"/>
      <c r="D6" s="84"/>
      <c r="E6" s="84"/>
      <c r="F6" s="84"/>
      <c r="G6" s="84"/>
      <c r="H6" s="84"/>
    </row>
    <row r="7" spans="1:8" ht="15.75">
      <c r="A7" s="84" t="s">
        <v>406</v>
      </c>
      <c r="B7" s="84"/>
      <c r="C7" s="84"/>
      <c r="D7" s="84"/>
      <c r="E7" s="84"/>
      <c r="F7" s="84"/>
      <c r="G7" s="84"/>
      <c r="H7" s="84"/>
    </row>
    <row r="9" spans="1:6" ht="18.75">
      <c r="A9" s="83" t="s">
        <v>7</v>
      </c>
      <c r="B9" s="83"/>
      <c r="C9" s="83"/>
      <c r="D9" s="83"/>
      <c r="E9" s="83"/>
      <c r="F9" s="83"/>
    </row>
    <row r="10" spans="1:6" ht="18.75">
      <c r="A10" s="83" t="s">
        <v>8</v>
      </c>
      <c r="B10" s="83"/>
      <c r="C10" s="83"/>
      <c r="D10" s="83"/>
      <c r="E10" s="83"/>
      <c r="F10" s="83"/>
    </row>
    <row r="11" spans="1:6" ht="18.75">
      <c r="A11" s="83" t="s">
        <v>279</v>
      </c>
      <c r="B11" s="83"/>
      <c r="C11" s="83"/>
      <c r="D11" s="83"/>
      <c r="E11" s="83"/>
      <c r="F11" s="83"/>
    </row>
    <row r="12" spans="1:6" ht="18.75">
      <c r="A12" s="83" t="s">
        <v>124</v>
      </c>
      <c r="B12" s="83"/>
      <c r="C12" s="83"/>
      <c r="D12" s="83"/>
      <c r="E12" s="83"/>
      <c r="F12" s="83"/>
    </row>
    <row r="13" spans="1:6" ht="18.75">
      <c r="A13" s="1"/>
      <c r="F13" s="7" t="s">
        <v>25</v>
      </c>
    </row>
    <row r="14" spans="1:8" ht="47.25">
      <c r="A14" s="17" t="s">
        <v>26</v>
      </c>
      <c r="B14" s="17" t="s">
        <v>27</v>
      </c>
      <c r="C14" s="17" t="s">
        <v>28</v>
      </c>
      <c r="D14" s="21" t="s">
        <v>29</v>
      </c>
      <c r="E14" s="17" t="s">
        <v>15</v>
      </c>
      <c r="F14" s="17" t="s">
        <v>30</v>
      </c>
      <c r="G14" s="17" t="s">
        <v>391</v>
      </c>
      <c r="H14" s="68" t="s">
        <v>392</v>
      </c>
    </row>
    <row r="15" spans="1:8" ht="15.75">
      <c r="A15" s="12" t="s">
        <v>31</v>
      </c>
      <c r="B15" s="19" t="s">
        <v>32</v>
      </c>
      <c r="C15" s="20"/>
      <c r="D15" s="20"/>
      <c r="E15" s="20"/>
      <c r="F15" s="4">
        <f>F16+F20+F24</f>
        <v>2742.7000000000003</v>
      </c>
      <c r="G15" s="4">
        <f>G16+G20+G24</f>
        <v>0</v>
      </c>
      <c r="H15" s="4">
        <f>H16+H20+H24</f>
        <v>2742.7000000000003</v>
      </c>
    </row>
    <row r="16" spans="1:8" ht="66" customHeight="1">
      <c r="A16" s="12" t="s">
        <v>10</v>
      </c>
      <c r="B16" s="19" t="s">
        <v>32</v>
      </c>
      <c r="C16" s="3" t="s">
        <v>37</v>
      </c>
      <c r="D16" s="49"/>
      <c r="E16" s="49"/>
      <c r="F16" s="4">
        <f>F17</f>
        <v>2200</v>
      </c>
      <c r="G16" s="4">
        <f aca="true" t="shared" si="0" ref="G16:H18">G17</f>
        <v>0</v>
      </c>
      <c r="H16" s="4">
        <f t="shared" si="0"/>
        <v>2200</v>
      </c>
    </row>
    <row r="17" spans="1:8" ht="63">
      <c r="A17" s="13" t="s">
        <v>293</v>
      </c>
      <c r="B17" s="6" t="s">
        <v>32</v>
      </c>
      <c r="C17" s="6" t="s">
        <v>37</v>
      </c>
      <c r="D17" s="18" t="s">
        <v>295</v>
      </c>
      <c r="E17" s="6"/>
      <c r="F17" s="7">
        <f>F18</f>
        <v>2200</v>
      </c>
      <c r="G17" s="7">
        <f t="shared" si="0"/>
        <v>0</v>
      </c>
      <c r="H17" s="7">
        <f t="shared" si="0"/>
        <v>2200</v>
      </c>
    </row>
    <row r="18" spans="1:8" ht="47.25">
      <c r="A18" s="13" t="s">
        <v>294</v>
      </c>
      <c r="B18" s="6" t="s">
        <v>32</v>
      </c>
      <c r="C18" s="6" t="s">
        <v>37</v>
      </c>
      <c r="D18" s="18" t="s">
        <v>296</v>
      </c>
      <c r="E18" s="6"/>
      <c r="F18" s="7">
        <f>F19</f>
        <v>2200</v>
      </c>
      <c r="G18" s="7">
        <f t="shared" si="0"/>
        <v>0</v>
      </c>
      <c r="H18" s="7">
        <f t="shared" si="0"/>
        <v>2200</v>
      </c>
    </row>
    <row r="19" spans="1:8" ht="63">
      <c r="A19" s="13" t="s">
        <v>341</v>
      </c>
      <c r="B19" s="6" t="s">
        <v>32</v>
      </c>
      <c r="C19" s="6" t="s">
        <v>37</v>
      </c>
      <c r="D19" s="18" t="s">
        <v>296</v>
      </c>
      <c r="E19" s="6" t="s">
        <v>16</v>
      </c>
      <c r="F19" s="7">
        <v>2200</v>
      </c>
      <c r="G19" s="7">
        <f>H19-F19</f>
        <v>0</v>
      </c>
      <c r="H19" s="7">
        <v>2200</v>
      </c>
    </row>
    <row r="20" spans="1:8" ht="15.75">
      <c r="A20" s="12" t="s">
        <v>246</v>
      </c>
      <c r="B20" s="3" t="s">
        <v>32</v>
      </c>
      <c r="C20" s="3" t="s">
        <v>38</v>
      </c>
      <c r="D20" s="3"/>
      <c r="E20" s="3"/>
      <c r="F20" s="4">
        <f>F21</f>
        <v>2.8</v>
      </c>
      <c r="G20" s="4">
        <f aca="true" t="shared" si="1" ref="G20:H22">G21</f>
        <v>0</v>
      </c>
      <c r="H20" s="4">
        <f t="shared" si="1"/>
        <v>2.8</v>
      </c>
    </row>
    <row r="21" spans="1:8" ht="31.5">
      <c r="A21" s="13" t="s">
        <v>335</v>
      </c>
      <c r="B21" s="6" t="s">
        <v>32</v>
      </c>
      <c r="C21" s="6" t="s">
        <v>38</v>
      </c>
      <c r="D21" s="6" t="s">
        <v>248</v>
      </c>
      <c r="E21" s="6"/>
      <c r="F21" s="7">
        <f>F22</f>
        <v>2.8</v>
      </c>
      <c r="G21" s="7">
        <f t="shared" si="1"/>
        <v>0</v>
      </c>
      <c r="H21" s="7">
        <f t="shared" si="1"/>
        <v>2.8</v>
      </c>
    </row>
    <row r="22" spans="1:8" ht="63">
      <c r="A22" s="5" t="s">
        <v>336</v>
      </c>
      <c r="B22" s="6" t="s">
        <v>32</v>
      </c>
      <c r="C22" s="6" t="s">
        <v>38</v>
      </c>
      <c r="D22" s="6" t="s">
        <v>248</v>
      </c>
      <c r="E22" s="6"/>
      <c r="F22" s="7">
        <f>F23</f>
        <v>2.8</v>
      </c>
      <c r="G22" s="7">
        <f t="shared" si="1"/>
        <v>0</v>
      </c>
      <c r="H22" s="7">
        <f t="shared" si="1"/>
        <v>2.8</v>
      </c>
    </row>
    <row r="23" spans="1:8" ht="31.5">
      <c r="A23" s="13" t="s">
        <v>76</v>
      </c>
      <c r="B23" s="6" t="s">
        <v>32</v>
      </c>
      <c r="C23" s="6" t="s">
        <v>38</v>
      </c>
      <c r="D23" s="6" t="s">
        <v>248</v>
      </c>
      <c r="E23" s="6" t="s">
        <v>17</v>
      </c>
      <c r="F23" s="7">
        <v>2.8</v>
      </c>
      <c r="G23" s="7">
        <f>H23-F23</f>
        <v>0</v>
      </c>
      <c r="H23" s="7">
        <v>2.8</v>
      </c>
    </row>
    <row r="24" spans="1:8" ht="15.75">
      <c r="A24" s="12" t="s">
        <v>43</v>
      </c>
      <c r="B24" s="19" t="s">
        <v>32</v>
      </c>
      <c r="C24" s="15">
        <v>13</v>
      </c>
      <c r="D24" s="18"/>
      <c r="E24" s="18"/>
      <c r="F24" s="4">
        <f>F25+F30+F33</f>
        <v>539.9</v>
      </c>
      <c r="G24" s="4">
        <f>G25+G30+G33</f>
        <v>0</v>
      </c>
      <c r="H24" s="4">
        <f>H25+H30+H33</f>
        <v>539.9</v>
      </c>
    </row>
    <row r="25" spans="1:8" ht="63">
      <c r="A25" s="13" t="s">
        <v>9</v>
      </c>
      <c r="B25" s="6" t="s">
        <v>32</v>
      </c>
      <c r="C25" s="6" t="s">
        <v>66</v>
      </c>
      <c r="D25" s="6" t="s">
        <v>145</v>
      </c>
      <c r="E25" s="6"/>
      <c r="F25" s="7">
        <f aca="true" t="shared" si="2" ref="F25:H26">F26</f>
        <v>209</v>
      </c>
      <c r="G25" s="7">
        <f t="shared" si="2"/>
        <v>0</v>
      </c>
      <c r="H25" s="7">
        <f t="shared" si="2"/>
        <v>209</v>
      </c>
    </row>
    <row r="26" spans="1:8" ht="15.75">
      <c r="A26" s="5" t="s">
        <v>98</v>
      </c>
      <c r="B26" s="6" t="s">
        <v>32</v>
      </c>
      <c r="C26" s="6" t="s">
        <v>66</v>
      </c>
      <c r="D26" s="6" t="s">
        <v>154</v>
      </c>
      <c r="E26" s="6"/>
      <c r="F26" s="7">
        <f t="shared" si="2"/>
        <v>209</v>
      </c>
      <c r="G26" s="7">
        <f t="shared" si="2"/>
        <v>0</v>
      </c>
      <c r="H26" s="7">
        <f t="shared" si="2"/>
        <v>209</v>
      </c>
    </row>
    <row r="27" spans="1:8" ht="15.75">
      <c r="A27" s="5" t="s">
        <v>64</v>
      </c>
      <c r="B27" s="6" t="s">
        <v>32</v>
      </c>
      <c r="C27" s="6" t="s">
        <v>66</v>
      </c>
      <c r="D27" s="6" t="s">
        <v>155</v>
      </c>
      <c r="E27" s="6"/>
      <c r="F27" s="7">
        <f>F29+F28</f>
        <v>209</v>
      </c>
      <c r="G27" s="7">
        <f>G29+G28</f>
        <v>0</v>
      </c>
      <c r="H27" s="7">
        <f>H29+H28</f>
        <v>209</v>
      </c>
    </row>
    <row r="28" spans="1:8" ht="47.25">
      <c r="A28" s="13" t="s">
        <v>75</v>
      </c>
      <c r="B28" s="6" t="s">
        <v>32</v>
      </c>
      <c r="C28" s="6" t="s">
        <v>66</v>
      </c>
      <c r="D28" s="6" t="s">
        <v>155</v>
      </c>
      <c r="E28" s="6" t="s">
        <v>16</v>
      </c>
      <c r="F28" s="7">
        <v>100</v>
      </c>
      <c r="G28" s="7">
        <f>H28-F28</f>
        <v>0</v>
      </c>
      <c r="H28" s="7">
        <v>100</v>
      </c>
    </row>
    <row r="29" spans="1:8" ht="31.5">
      <c r="A29" s="13" t="s">
        <v>76</v>
      </c>
      <c r="B29" s="6" t="s">
        <v>32</v>
      </c>
      <c r="C29" s="6" t="s">
        <v>66</v>
      </c>
      <c r="D29" s="6" t="s">
        <v>155</v>
      </c>
      <c r="E29" s="6" t="s">
        <v>17</v>
      </c>
      <c r="F29" s="7">
        <v>109</v>
      </c>
      <c r="G29" s="7">
        <f>H29-F29</f>
        <v>0</v>
      </c>
      <c r="H29" s="7">
        <v>109</v>
      </c>
    </row>
    <row r="30" spans="1:8" ht="93.75" customHeight="1">
      <c r="A30" s="13" t="s">
        <v>338</v>
      </c>
      <c r="B30" s="22" t="s">
        <v>32</v>
      </c>
      <c r="C30" s="18">
        <v>13</v>
      </c>
      <c r="D30" s="51" t="s">
        <v>340</v>
      </c>
      <c r="E30" s="18"/>
      <c r="F30" s="7">
        <f aca="true" t="shared" si="3" ref="F30:H31">F31</f>
        <v>150.9</v>
      </c>
      <c r="G30" s="7">
        <f t="shared" si="3"/>
        <v>0</v>
      </c>
      <c r="H30" s="7">
        <f t="shared" si="3"/>
        <v>150.9</v>
      </c>
    </row>
    <row r="31" spans="1:8" ht="32.25" customHeight="1">
      <c r="A31" s="13" t="s">
        <v>339</v>
      </c>
      <c r="B31" s="22" t="s">
        <v>32</v>
      </c>
      <c r="C31" s="18">
        <v>13</v>
      </c>
      <c r="D31" s="51" t="s">
        <v>340</v>
      </c>
      <c r="E31" s="18"/>
      <c r="F31" s="7">
        <f t="shared" si="3"/>
        <v>150.9</v>
      </c>
      <c r="G31" s="7">
        <f t="shared" si="3"/>
        <v>0</v>
      </c>
      <c r="H31" s="7">
        <f t="shared" si="3"/>
        <v>150.9</v>
      </c>
    </row>
    <row r="32" spans="1:8" ht="32.25" customHeight="1">
      <c r="A32" s="13" t="s">
        <v>76</v>
      </c>
      <c r="B32" s="22" t="s">
        <v>32</v>
      </c>
      <c r="C32" s="18">
        <v>13</v>
      </c>
      <c r="D32" s="51" t="s">
        <v>340</v>
      </c>
      <c r="E32" s="18">
        <v>200</v>
      </c>
      <c r="F32" s="7">
        <v>150.9</v>
      </c>
      <c r="G32" s="7">
        <f>H32-F32</f>
        <v>0</v>
      </c>
      <c r="H32" s="7">
        <v>150.9</v>
      </c>
    </row>
    <row r="33" spans="1:8" ht="63">
      <c r="A33" s="13" t="s">
        <v>293</v>
      </c>
      <c r="B33" s="6" t="s">
        <v>32</v>
      </c>
      <c r="C33" s="6" t="s">
        <v>66</v>
      </c>
      <c r="D33" s="18" t="s">
        <v>295</v>
      </c>
      <c r="E33" s="6"/>
      <c r="F33" s="7">
        <f aca="true" t="shared" si="4" ref="F33:H34">F34</f>
        <v>180</v>
      </c>
      <c r="G33" s="7">
        <f t="shared" si="4"/>
        <v>0</v>
      </c>
      <c r="H33" s="7">
        <f t="shared" si="4"/>
        <v>180</v>
      </c>
    </row>
    <row r="34" spans="1:8" ht="47.25">
      <c r="A34" s="13" t="s">
        <v>294</v>
      </c>
      <c r="B34" s="6" t="s">
        <v>32</v>
      </c>
      <c r="C34" s="6" t="s">
        <v>66</v>
      </c>
      <c r="D34" s="18" t="s">
        <v>296</v>
      </c>
      <c r="E34" s="6"/>
      <c r="F34" s="7">
        <f t="shared" si="4"/>
        <v>180</v>
      </c>
      <c r="G34" s="7">
        <f t="shared" si="4"/>
        <v>0</v>
      </c>
      <c r="H34" s="7">
        <f t="shared" si="4"/>
        <v>180</v>
      </c>
    </row>
    <row r="35" spans="1:8" ht="63">
      <c r="A35" s="13" t="s">
        <v>341</v>
      </c>
      <c r="B35" s="6" t="s">
        <v>32</v>
      </c>
      <c r="C35" s="6" t="s">
        <v>66</v>
      </c>
      <c r="D35" s="18" t="s">
        <v>296</v>
      </c>
      <c r="E35" s="6" t="s">
        <v>16</v>
      </c>
      <c r="F35" s="7">
        <v>180</v>
      </c>
      <c r="G35" s="7">
        <f>H35-F35</f>
        <v>0</v>
      </c>
      <c r="H35" s="7">
        <v>180</v>
      </c>
    </row>
    <row r="36" spans="1:8" ht="15.75">
      <c r="A36" s="12" t="s">
        <v>3</v>
      </c>
      <c r="B36" s="3" t="s">
        <v>34</v>
      </c>
      <c r="C36" s="3"/>
      <c r="D36" s="3"/>
      <c r="E36" s="3"/>
      <c r="F36" s="4">
        <f>F37</f>
        <v>503.9</v>
      </c>
      <c r="G36" s="4">
        <f aca="true" t="shared" si="5" ref="G36:H40">G37</f>
        <v>0</v>
      </c>
      <c r="H36" s="4">
        <f t="shared" si="5"/>
        <v>503.9</v>
      </c>
    </row>
    <row r="37" spans="1:8" ht="15.75">
      <c r="A37" s="12" t="s">
        <v>4</v>
      </c>
      <c r="B37" s="3" t="s">
        <v>34</v>
      </c>
      <c r="C37" s="3" t="s">
        <v>36</v>
      </c>
      <c r="D37" s="3"/>
      <c r="E37" s="3"/>
      <c r="F37" s="4">
        <f>F38</f>
        <v>503.9</v>
      </c>
      <c r="G37" s="4">
        <f t="shared" si="5"/>
        <v>0</v>
      </c>
      <c r="H37" s="4">
        <f t="shared" si="5"/>
        <v>503.9</v>
      </c>
    </row>
    <row r="38" spans="1:8" ht="63">
      <c r="A38" s="13" t="s">
        <v>9</v>
      </c>
      <c r="B38" s="22" t="s">
        <v>34</v>
      </c>
      <c r="C38" s="22" t="s">
        <v>36</v>
      </c>
      <c r="D38" s="6" t="s">
        <v>145</v>
      </c>
      <c r="E38" s="18"/>
      <c r="F38" s="7">
        <f>F39</f>
        <v>503.9</v>
      </c>
      <c r="G38" s="7">
        <f t="shared" si="5"/>
        <v>0</v>
      </c>
      <c r="H38" s="7">
        <f t="shared" si="5"/>
        <v>503.9</v>
      </c>
    </row>
    <row r="39" spans="1:8" ht="15.75">
      <c r="A39" s="5" t="s">
        <v>98</v>
      </c>
      <c r="B39" s="6" t="s">
        <v>34</v>
      </c>
      <c r="C39" s="6" t="s">
        <v>36</v>
      </c>
      <c r="D39" s="6" t="s">
        <v>154</v>
      </c>
      <c r="E39" s="18"/>
      <c r="F39" s="7">
        <f>F40</f>
        <v>503.9</v>
      </c>
      <c r="G39" s="7">
        <f t="shared" si="5"/>
        <v>0</v>
      </c>
      <c r="H39" s="7">
        <f t="shared" si="5"/>
        <v>503.9</v>
      </c>
    </row>
    <row r="40" spans="1:8" ht="30.75" customHeight="1">
      <c r="A40" s="13" t="s">
        <v>60</v>
      </c>
      <c r="B40" s="22" t="s">
        <v>34</v>
      </c>
      <c r="C40" s="6" t="s">
        <v>36</v>
      </c>
      <c r="D40" s="18" t="s">
        <v>163</v>
      </c>
      <c r="E40" s="18"/>
      <c r="F40" s="7">
        <f>F41</f>
        <v>503.9</v>
      </c>
      <c r="G40" s="7">
        <f t="shared" si="5"/>
        <v>0</v>
      </c>
      <c r="H40" s="7">
        <f t="shared" si="5"/>
        <v>503.9</v>
      </c>
    </row>
    <row r="41" spans="1:8" ht="15.75">
      <c r="A41" s="13" t="s">
        <v>11</v>
      </c>
      <c r="B41" s="22" t="s">
        <v>34</v>
      </c>
      <c r="C41" s="6" t="s">
        <v>36</v>
      </c>
      <c r="D41" s="18" t="s">
        <v>163</v>
      </c>
      <c r="E41" s="18">
        <v>530</v>
      </c>
      <c r="F41" s="7">
        <v>503.9</v>
      </c>
      <c r="G41" s="7">
        <f>H41-F41</f>
        <v>0</v>
      </c>
      <c r="H41" s="7">
        <v>503.9</v>
      </c>
    </row>
    <row r="42" spans="1:8" ht="31.5">
      <c r="A42" s="12" t="s">
        <v>44</v>
      </c>
      <c r="B42" s="19" t="s">
        <v>36</v>
      </c>
      <c r="C42" s="15"/>
      <c r="D42" s="15"/>
      <c r="E42" s="15"/>
      <c r="F42" s="4">
        <f>F43</f>
        <v>240</v>
      </c>
      <c r="G42" s="4">
        <f aca="true" t="shared" si="6" ref="G42:H45">G43</f>
        <v>0</v>
      </c>
      <c r="H42" s="4">
        <f t="shared" si="6"/>
        <v>240</v>
      </c>
    </row>
    <row r="43" spans="1:8" ht="47.25">
      <c r="A43" s="12" t="s">
        <v>282</v>
      </c>
      <c r="B43" s="19" t="s">
        <v>36</v>
      </c>
      <c r="C43" s="15">
        <v>10</v>
      </c>
      <c r="D43" s="15"/>
      <c r="E43" s="15"/>
      <c r="F43" s="4">
        <f>F44</f>
        <v>240</v>
      </c>
      <c r="G43" s="4">
        <f t="shared" si="6"/>
        <v>0</v>
      </c>
      <c r="H43" s="4">
        <f t="shared" si="6"/>
        <v>240</v>
      </c>
    </row>
    <row r="44" spans="1:8" ht="63">
      <c r="A44" s="13" t="s">
        <v>293</v>
      </c>
      <c r="B44" s="22" t="s">
        <v>36</v>
      </c>
      <c r="C44" s="22" t="s">
        <v>63</v>
      </c>
      <c r="D44" s="18" t="s">
        <v>295</v>
      </c>
      <c r="E44" s="6"/>
      <c r="F44" s="7">
        <f>F45</f>
        <v>240</v>
      </c>
      <c r="G44" s="7">
        <f t="shared" si="6"/>
        <v>0</v>
      </c>
      <c r="H44" s="7">
        <f t="shared" si="6"/>
        <v>240</v>
      </c>
    </row>
    <row r="45" spans="1:8" ht="47.25">
      <c r="A45" s="13" t="s">
        <v>294</v>
      </c>
      <c r="B45" s="22" t="s">
        <v>36</v>
      </c>
      <c r="C45" s="22" t="s">
        <v>63</v>
      </c>
      <c r="D45" s="18" t="s">
        <v>296</v>
      </c>
      <c r="E45" s="6"/>
      <c r="F45" s="7">
        <f>F46</f>
        <v>240</v>
      </c>
      <c r="G45" s="7">
        <f t="shared" si="6"/>
        <v>0</v>
      </c>
      <c r="H45" s="7">
        <f t="shared" si="6"/>
        <v>240</v>
      </c>
    </row>
    <row r="46" spans="1:8" ht="63">
      <c r="A46" s="13" t="s">
        <v>341</v>
      </c>
      <c r="B46" s="22" t="s">
        <v>36</v>
      </c>
      <c r="C46" s="22" t="s">
        <v>63</v>
      </c>
      <c r="D46" s="18" t="s">
        <v>296</v>
      </c>
      <c r="E46" s="6" t="s">
        <v>16</v>
      </c>
      <c r="F46" s="7">
        <v>240</v>
      </c>
      <c r="G46" s="7">
        <f>H46-F46</f>
        <v>0</v>
      </c>
      <c r="H46" s="7">
        <v>240</v>
      </c>
    </row>
    <row r="47" spans="1:8" ht="15.75">
      <c r="A47" s="12" t="s">
        <v>14</v>
      </c>
      <c r="B47" s="19" t="s">
        <v>37</v>
      </c>
      <c r="C47" s="15"/>
      <c r="D47" s="15"/>
      <c r="E47" s="15"/>
      <c r="F47" s="4">
        <f>F48+F56</f>
        <v>1166</v>
      </c>
      <c r="G47" s="4">
        <f>G48+G56</f>
        <v>0</v>
      </c>
      <c r="H47" s="4">
        <f>H48+H56</f>
        <v>1166</v>
      </c>
    </row>
    <row r="48" spans="1:8" ht="15.75">
      <c r="A48" s="13" t="s">
        <v>46</v>
      </c>
      <c r="B48" s="22" t="s">
        <v>37</v>
      </c>
      <c r="C48" s="22" t="s">
        <v>38</v>
      </c>
      <c r="D48" s="18"/>
      <c r="E48" s="18"/>
      <c r="F48" s="7">
        <f>F52+F49</f>
        <v>198</v>
      </c>
      <c r="G48" s="7">
        <f>G52+G49</f>
        <v>0</v>
      </c>
      <c r="H48" s="7">
        <f>H52+H49</f>
        <v>198</v>
      </c>
    </row>
    <row r="49" spans="1:8" ht="63">
      <c r="A49" s="13" t="s">
        <v>293</v>
      </c>
      <c r="B49" s="22" t="s">
        <v>37</v>
      </c>
      <c r="C49" s="6" t="s">
        <v>38</v>
      </c>
      <c r="D49" s="18" t="s">
        <v>295</v>
      </c>
      <c r="E49" s="6"/>
      <c r="F49" s="7">
        <f aca="true" t="shared" si="7" ref="F49:H50">F50</f>
        <v>140</v>
      </c>
      <c r="G49" s="7">
        <f t="shared" si="7"/>
        <v>0</v>
      </c>
      <c r="H49" s="7">
        <f t="shared" si="7"/>
        <v>140</v>
      </c>
    </row>
    <row r="50" spans="1:8" ht="48" customHeight="1">
      <c r="A50" s="13" t="s">
        <v>294</v>
      </c>
      <c r="B50" s="22" t="s">
        <v>37</v>
      </c>
      <c r="C50" s="6" t="s">
        <v>38</v>
      </c>
      <c r="D50" s="18" t="s">
        <v>296</v>
      </c>
      <c r="E50" s="6"/>
      <c r="F50" s="7">
        <f t="shared" si="7"/>
        <v>140</v>
      </c>
      <c r="G50" s="7">
        <f t="shared" si="7"/>
        <v>0</v>
      </c>
      <c r="H50" s="7">
        <f t="shared" si="7"/>
        <v>140</v>
      </c>
    </row>
    <row r="51" spans="1:8" ht="63">
      <c r="A51" s="13" t="s">
        <v>341</v>
      </c>
      <c r="B51" s="22" t="s">
        <v>37</v>
      </c>
      <c r="C51" s="6" t="s">
        <v>38</v>
      </c>
      <c r="D51" s="18" t="s">
        <v>296</v>
      </c>
      <c r="E51" s="6" t="s">
        <v>16</v>
      </c>
      <c r="F51" s="7">
        <v>140</v>
      </c>
      <c r="G51" s="7">
        <f>H51-F51</f>
        <v>0</v>
      </c>
      <c r="H51" s="7">
        <v>140</v>
      </c>
    </row>
    <row r="52" spans="1:8" ht="18.75" customHeight="1">
      <c r="A52" s="13" t="s">
        <v>100</v>
      </c>
      <c r="B52" s="22" t="s">
        <v>37</v>
      </c>
      <c r="C52" s="6" t="s">
        <v>38</v>
      </c>
      <c r="D52" s="18" t="s">
        <v>171</v>
      </c>
      <c r="E52" s="18"/>
      <c r="F52" s="7">
        <f>F53</f>
        <v>58</v>
      </c>
      <c r="G52" s="7">
        <f aca="true" t="shared" si="8" ref="G52:H54">G53</f>
        <v>0</v>
      </c>
      <c r="H52" s="7">
        <f t="shared" si="8"/>
        <v>58</v>
      </c>
    </row>
    <row r="53" spans="1:8" ht="15.75">
      <c r="A53" s="13" t="s">
        <v>140</v>
      </c>
      <c r="B53" s="22" t="s">
        <v>37</v>
      </c>
      <c r="C53" s="42" t="s">
        <v>38</v>
      </c>
      <c r="D53" s="6" t="s">
        <v>179</v>
      </c>
      <c r="E53" s="6"/>
      <c r="F53" s="7">
        <f>F54</f>
        <v>58</v>
      </c>
      <c r="G53" s="7">
        <f t="shared" si="8"/>
        <v>0</v>
      </c>
      <c r="H53" s="7">
        <f t="shared" si="8"/>
        <v>58</v>
      </c>
    </row>
    <row r="54" spans="1:8" ht="15.75">
      <c r="A54" s="13" t="s">
        <v>141</v>
      </c>
      <c r="B54" s="22" t="s">
        <v>37</v>
      </c>
      <c r="C54" s="42" t="s">
        <v>38</v>
      </c>
      <c r="D54" s="6" t="s">
        <v>342</v>
      </c>
      <c r="E54" s="6"/>
      <c r="F54" s="7">
        <f>F55</f>
        <v>58</v>
      </c>
      <c r="G54" s="7">
        <f t="shared" si="8"/>
        <v>0</v>
      </c>
      <c r="H54" s="7">
        <f t="shared" si="8"/>
        <v>58</v>
      </c>
    </row>
    <row r="55" spans="1:8" ht="31.5">
      <c r="A55" s="13" t="s">
        <v>76</v>
      </c>
      <c r="B55" s="22" t="s">
        <v>37</v>
      </c>
      <c r="C55" s="42" t="s">
        <v>38</v>
      </c>
      <c r="D55" s="6" t="s">
        <v>342</v>
      </c>
      <c r="E55" s="6" t="s">
        <v>17</v>
      </c>
      <c r="F55" s="7">
        <v>58</v>
      </c>
      <c r="G55" s="7">
        <f>H55-F55</f>
        <v>0</v>
      </c>
      <c r="H55" s="7">
        <v>58</v>
      </c>
    </row>
    <row r="56" spans="1:8" ht="15.75">
      <c r="A56" s="13" t="s">
        <v>103</v>
      </c>
      <c r="B56" s="22" t="s">
        <v>37</v>
      </c>
      <c r="C56" s="6" t="s">
        <v>45</v>
      </c>
      <c r="D56" s="18"/>
      <c r="E56" s="18"/>
      <c r="F56" s="7">
        <f>F57</f>
        <v>968</v>
      </c>
      <c r="G56" s="7">
        <f aca="true" t="shared" si="9" ref="G56:H59">G57</f>
        <v>0</v>
      </c>
      <c r="H56" s="7">
        <f t="shared" si="9"/>
        <v>968</v>
      </c>
    </row>
    <row r="57" spans="1:8" ht="31.5" customHeight="1">
      <c r="A57" s="13" t="s">
        <v>285</v>
      </c>
      <c r="B57" s="22" t="s">
        <v>37</v>
      </c>
      <c r="C57" s="6" t="s">
        <v>45</v>
      </c>
      <c r="D57" s="18" t="s">
        <v>249</v>
      </c>
      <c r="E57" s="18"/>
      <c r="F57" s="7">
        <f>F58</f>
        <v>968</v>
      </c>
      <c r="G57" s="7">
        <f t="shared" si="9"/>
        <v>0</v>
      </c>
      <c r="H57" s="7">
        <f t="shared" si="9"/>
        <v>968</v>
      </c>
    </row>
    <row r="58" spans="1:8" ht="63" customHeight="1">
      <c r="A58" s="13" t="s">
        <v>286</v>
      </c>
      <c r="B58" s="22" t="s">
        <v>37</v>
      </c>
      <c r="C58" s="6" t="s">
        <v>45</v>
      </c>
      <c r="D58" s="18" t="s">
        <v>250</v>
      </c>
      <c r="E58" s="18"/>
      <c r="F58" s="7">
        <f>F59</f>
        <v>968</v>
      </c>
      <c r="G58" s="7">
        <f t="shared" si="9"/>
        <v>0</v>
      </c>
      <c r="H58" s="7">
        <f t="shared" si="9"/>
        <v>968</v>
      </c>
    </row>
    <row r="59" spans="1:8" ht="47.25">
      <c r="A59" s="13" t="s">
        <v>284</v>
      </c>
      <c r="B59" s="22" t="s">
        <v>37</v>
      </c>
      <c r="C59" s="6" t="s">
        <v>45</v>
      </c>
      <c r="D59" s="18" t="s">
        <v>262</v>
      </c>
      <c r="E59" s="18"/>
      <c r="F59" s="7">
        <f>F60</f>
        <v>968</v>
      </c>
      <c r="G59" s="7">
        <f t="shared" si="9"/>
        <v>0</v>
      </c>
      <c r="H59" s="7">
        <f t="shared" si="9"/>
        <v>968</v>
      </c>
    </row>
    <row r="60" spans="1:8" ht="31.5">
      <c r="A60" s="13" t="s">
        <v>343</v>
      </c>
      <c r="B60" s="22" t="s">
        <v>37</v>
      </c>
      <c r="C60" s="42" t="s">
        <v>45</v>
      </c>
      <c r="D60" s="18" t="s">
        <v>262</v>
      </c>
      <c r="E60" s="6" t="s">
        <v>17</v>
      </c>
      <c r="F60" s="7">
        <v>968</v>
      </c>
      <c r="G60" s="7">
        <f>H60-F60</f>
        <v>0</v>
      </c>
      <c r="H60" s="7">
        <v>968</v>
      </c>
    </row>
    <row r="61" spans="1:8" ht="15.75">
      <c r="A61" s="52" t="s">
        <v>1</v>
      </c>
      <c r="B61" s="19" t="s">
        <v>38</v>
      </c>
      <c r="C61" s="15"/>
      <c r="D61" s="15"/>
      <c r="E61" s="15"/>
      <c r="F61" s="4">
        <f aca="true" t="shared" si="10" ref="F61:H62">F62</f>
        <v>7262.1</v>
      </c>
      <c r="G61" s="4">
        <f t="shared" si="10"/>
        <v>355.5999999999999</v>
      </c>
      <c r="H61" s="4">
        <f t="shared" si="10"/>
        <v>7617.700000000001</v>
      </c>
    </row>
    <row r="62" spans="1:8" ht="15.75">
      <c r="A62" s="5" t="s">
        <v>2</v>
      </c>
      <c r="B62" s="22" t="s">
        <v>38</v>
      </c>
      <c r="C62" s="22" t="s">
        <v>34</v>
      </c>
      <c r="D62" s="18"/>
      <c r="E62" s="18"/>
      <c r="F62" s="7">
        <f t="shared" si="10"/>
        <v>7262.1</v>
      </c>
      <c r="G62" s="7">
        <f t="shared" si="10"/>
        <v>355.5999999999999</v>
      </c>
      <c r="H62" s="7">
        <f t="shared" si="10"/>
        <v>7617.700000000001</v>
      </c>
    </row>
    <row r="63" spans="1:8" ht="47.25" customHeight="1">
      <c r="A63" s="30" t="s">
        <v>292</v>
      </c>
      <c r="B63" s="6" t="s">
        <v>38</v>
      </c>
      <c r="C63" s="6" t="s">
        <v>34</v>
      </c>
      <c r="D63" s="6" t="s">
        <v>251</v>
      </c>
      <c r="E63" s="6"/>
      <c r="F63" s="7">
        <f>F64+F67</f>
        <v>7262.1</v>
      </c>
      <c r="G63" s="7">
        <f>G64+G67</f>
        <v>355.5999999999999</v>
      </c>
      <c r="H63" s="7">
        <f>H64+H67</f>
        <v>7617.700000000001</v>
      </c>
    </row>
    <row r="64" spans="1:8" ht="78" customHeight="1">
      <c r="A64" s="30" t="s">
        <v>364</v>
      </c>
      <c r="B64" s="22" t="s">
        <v>38</v>
      </c>
      <c r="C64" s="22" t="s">
        <v>34</v>
      </c>
      <c r="D64" s="6" t="s">
        <v>308</v>
      </c>
      <c r="E64" s="18"/>
      <c r="F64" s="7">
        <f>F66</f>
        <v>4072.8</v>
      </c>
      <c r="G64" s="7">
        <f>G66</f>
        <v>0</v>
      </c>
      <c r="H64" s="7">
        <f>H66</f>
        <v>4072.8</v>
      </c>
    </row>
    <row r="65" spans="1:8" ht="47.25">
      <c r="A65" s="13" t="s">
        <v>306</v>
      </c>
      <c r="B65" s="22" t="s">
        <v>38</v>
      </c>
      <c r="C65" s="22" t="s">
        <v>34</v>
      </c>
      <c r="D65" s="6" t="s">
        <v>309</v>
      </c>
      <c r="E65" s="18"/>
      <c r="F65" s="7">
        <f>F66</f>
        <v>4072.8</v>
      </c>
      <c r="G65" s="7">
        <f>G66</f>
        <v>0</v>
      </c>
      <c r="H65" s="7">
        <f>H66</f>
        <v>4072.8</v>
      </c>
    </row>
    <row r="66" spans="1:8" ht="47.25">
      <c r="A66" s="65" t="s">
        <v>361</v>
      </c>
      <c r="B66" s="22" t="s">
        <v>38</v>
      </c>
      <c r="C66" s="22" t="s">
        <v>34</v>
      </c>
      <c r="D66" s="6" t="s">
        <v>309</v>
      </c>
      <c r="E66" s="18">
        <v>200</v>
      </c>
      <c r="F66" s="7">
        <v>4072.8</v>
      </c>
      <c r="G66" s="7">
        <f>H66-F66</f>
        <v>0</v>
      </c>
      <c r="H66" s="7">
        <v>4072.8</v>
      </c>
    </row>
    <row r="67" spans="1:8" ht="98.25" customHeight="1">
      <c r="A67" s="30" t="s">
        <v>362</v>
      </c>
      <c r="B67" s="6" t="s">
        <v>38</v>
      </c>
      <c r="C67" s="6" t="s">
        <v>34</v>
      </c>
      <c r="D67" s="6" t="s">
        <v>230</v>
      </c>
      <c r="E67" s="6"/>
      <c r="F67" s="7">
        <f aca="true" t="shared" si="11" ref="F67:H68">F68</f>
        <v>3189.3</v>
      </c>
      <c r="G67" s="7">
        <f t="shared" si="11"/>
        <v>355.5999999999999</v>
      </c>
      <c r="H67" s="7">
        <f t="shared" si="11"/>
        <v>3544.9</v>
      </c>
    </row>
    <row r="68" spans="1:8" ht="47.25">
      <c r="A68" s="13" t="s">
        <v>363</v>
      </c>
      <c r="B68" s="22" t="s">
        <v>38</v>
      </c>
      <c r="C68" s="22" t="s">
        <v>34</v>
      </c>
      <c r="D68" s="18" t="s">
        <v>265</v>
      </c>
      <c r="E68" s="18"/>
      <c r="F68" s="7">
        <f t="shared" si="11"/>
        <v>3189.3</v>
      </c>
      <c r="G68" s="7">
        <f t="shared" si="11"/>
        <v>355.5999999999999</v>
      </c>
      <c r="H68" s="7">
        <f t="shared" si="11"/>
        <v>3544.9</v>
      </c>
    </row>
    <row r="69" spans="1:8" ht="78.75">
      <c r="A69" s="13" t="s">
        <v>344</v>
      </c>
      <c r="B69" s="22" t="s">
        <v>38</v>
      </c>
      <c r="C69" s="22" t="s">
        <v>34</v>
      </c>
      <c r="D69" s="18" t="s">
        <v>265</v>
      </c>
      <c r="E69" s="18">
        <v>540</v>
      </c>
      <c r="F69" s="7">
        <v>3189.3</v>
      </c>
      <c r="G69" s="7">
        <f>H69-F69</f>
        <v>355.5999999999999</v>
      </c>
      <c r="H69" s="7">
        <v>3544.9</v>
      </c>
    </row>
    <row r="70" spans="1:8" ht="15.75">
      <c r="A70" s="12" t="s">
        <v>47</v>
      </c>
      <c r="B70" s="19" t="s">
        <v>41</v>
      </c>
      <c r="C70" s="15"/>
      <c r="D70" s="15"/>
      <c r="E70" s="15"/>
      <c r="F70" s="4">
        <f>F71+F82+F110+F115+F103</f>
        <v>143525.09999999998</v>
      </c>
      <c r="G70" s="4">
        <f>G71+G82+G110+G115+G103</f>
        <v>-355.70000000000005</v>
      </c>
      <c r="H70" s="4">
        <f>H71+H82+H110+H115+H103</f>
        <v>143169.39999999997</v>
      </c>
    </row>
    <row r="71" spans="1:8" ht="15.75">
      <c r="A71" s="12" t="s">
        <v>48</v>
      </c>
      <c r="B71" s="19" t="s">
        <v>41</v>
      </c>
      <c r="C71" s="19" t="s">
        <v>32</v>
      </c>
      <c r="D71" s="15"/>
      <c r="E71" s="15"/>
      <c r="F71" s="4">
        <f>+F79+F75+F72</f>
        <v>21195.4</v>
      </c>
      <c r="G71" s="4">
        <f>+G79+G75+G72</f>
        <v>-386.4000000000001</v>
      </c>
      <c r="H71" s="4">
        <f>+H79+H75+H72</f>
        <v>20809</v>
      </c>
    </row>
    <row r="72" spans="1:8" ht="47.25" customHeight="1">
      <c r="A72" s="30" t="s">
        <v>292</v>
      </c>
      <c r="B72" s="22" t="s">
        <v>41</v>
      </c>
      <c r="C72" s="22" t="s">
        <v>32</v>
      </c>
      <c r="D72" s="6" t="s">
        <v>251</v>
      </c>
      <c r="E72" s="6"/>
      <c r="F72" s="7">
        <f aca="true" t="shared" si="12" ref="F72:H73">F73</f>
        <v>2341.4</v>
      </c>
      <c r="G72" s="7">
        <f t="shared" si="12"/>
        <v>-386.4000000000001</v>
      </c>
      <c r="H72" s="7">
        <f t="shared" si="12"/>
        <v>1955</v>
      </c>
    </row>
    <row r="73" spans="1:8" ht="63">
      <c r="A73" s="55" t="s">
        <v>243</v>
      </c>
      <c r="B73" s="22" t="s">
        <v>41</v>
      </c>
      <c r="C73" s="22" t="s">
        <v>32</v>
      </c>
      <c r="D73" s="18" t="s">
        <v>265</v>
      </c>
      <c r="E73" s="18"/>
      <c r="F73" s="7">
        <f t="shared" si="12"/>
        <v>2341.4</v>
      </c>
      <c r="G73" s="7">
        <f t="shared" si="12"/>
        <v>-386.4000000000001</v>
      </c>
      <c r="H73" s="7">
        <f t="shared" si="12"/>
        <v>1955</v>
      </c>
    </row>
    <row r="74" spans="1:8" ht="31.5">
      <c r="A74" s="13" t="s">
        <v>278</v>
      </c>
      <c r="B74" s="22" t="s">
        <v>41</v>
      </c>
      <c r="C74" s="22" t="s">
        <v>32</v>
      </c>
      <c r="D74" s="18" t="s">
        <v>265</v>
      </c>
      <c r="E74" s="18">
        <v>610</v>
      </c>
      <c r="F74" s="7">
        <v>2341.4</v>
      </c>
      <c r="G74" s="7">
        <f>H74-F74</f>
        <v>-386.4000000000001</v>
      </c>
      <c r="H74" s="7">
        <v>1955</v>
      </c>
    </row>
    <row r="75" spans="1:8" ht="39.75" customHeight="1">
      <c r="A75" s="24" t="s">
        <v>345</v>
      </c>
      <c r="B75" s="22" t="s">
        <v>41</v>
      </c>
      <c r="C75" s="22" t="s">
        <v>32</v>
      </c>
      <c r="D75" s="18" t="s">
        <v>182</v>
      </c>
      <c r="E75" s="18"/>
      <c r="F75" s="7">
        <f>F76</f>
        <v>18054</v>
      </c>
      <c r="G75" s="7">
        <f aca="true" t="shared" si="13" ref="G75:H77">G76</f>
        <v>0</v>
      </c>
      <c r="H75" s="7">
        <f t="shared" si="13"/>
        <v>18054</v>
      </c>
    </row>
    <row r="76" spans="1:8" ht="63">
      <c r="A76" s="24" t="s">
        <v>346</v>
      </c>
      <c r="B76" s="11" t="s">
        <v>41</v>
      </c>
      <c r="C76" s="11" t="s">
        <v>32</v>
      </c>
      <c r="D76" s="8" t="s">
        <v>183</v>
      </c>
      <c r="E76" s="6"/>
      <c r="F76" s="7">
        <f>F77</f>
        <v>18054</v>
      </c>
      <c r="G76" s="7">
        <f t="shared" si="13"/>
        <v>0</v>
      </c>
      <c r="H76" s="7">
        <f t="shared" si="13"/>
        <v>18054</v>
      </c>
    </row>
    <row r="77" spans="1:8" ht="63">
      <c r="A77" s="5" t="s">
        <v>367</v>
      </c>
      <c r="B77" s="11" t="s">
        <v>41</v>
      </c>
      <c r="C77" s="11" t="s">
        <v>32</v>
      </c>
      <c r="D77" s="8" t="s">
        <v>184</v>
      </c>
      <c r="E77" s="6"/>
      <c r="F77" s="7">
        <f>F78</f>
        <v>18054</v>
      </c>
      <c r="G77" s="7">
        <f t="shared" si="13"/>
        <v>0</v>
      </c>
      <c r="H77" s="7">
        <f t="shared" si="13"/>
        <v>18054</v>
      </c>
    </row>
    <row r="78" spans="1:8" ht="16.5" customHeight="1">
      <c r="A78" s="13" t="s">
        <v>13</v>
      </c>
      <c r="B78" s="11" t="s">
        <v>41</v>
      </c>
      <c r="C78" s="11" t="s">
        <v>32</v>
      </c>
      <c r="D78" s="8" t="s">
        <v>184</v>
      </c>
      <c r="E78" s="6" t="s">
        <v>72</v>
      </c>
      <c r="F78" s="7">
        <v>18054</v>
      </c>
      <c r="G78" s="7">
        <f>H78-F78</f>
        <v>0</v>
      </c>
      <c r="H78" s="7">
        <v>18054</v>
      </c>
    </row>
    <row r="79" spans="1:8" ht="64.5" customHeight="1">
      <c r="A79" s="13" t="s">
        <v>293</v>
      </c>
      <c r="B79" s="11" t="s">
        <v>41</v>
      </c>
      <c r="C79" s="11" t="s">
        <v>32</v>
      </c>
      <c r="D79" s="18" t="s">
        <v>295</v>
      </c>
      <c r="E79" s="6"/>
      <c r="F79" s="7">
        <f aca="true" t="shared" si="14" ref="F79:H80">F80</f>
        <v>800</v>
      </c>
      <c r="G79" s="7">
        <f t="shared" si="14"/>
        <v>0</v>
      </c>
      <c r="H79" s="7">
        <f t="shared" si="14"/>
        <v>800</v>
      </c>
    </row>
    <row r="80" spans="1:8" ht="45.75" customHeight="1">
      <c r="A80" s="13" t="s">
        <v>294</v>
      </c>
      <c r="B80" s="11" t="s">
        <v>41</v>
      </c>
      <c r="C80" s="11" t="s">
        <v>32</v>
      </c>
      <c r="D80" s="18" t="s">
        <v>296</v>
      </c>
      <c r="E80" s="6"/>
      <c r="F80" s="7">
        <f t="shared" si="14"/>
        <v>800</v>
      </c>
      <c r="G80" s="7">
        <f t="shared" si="14"/>
        <v>0</v>
      </c>
      <c r="H80" s="7">
        <f t="shared" si="14"/>
        <v>800</v>
      </c>
    </row>
    <row r="81" spans="1:8" ht="30" customHeight="1">
      <c r="A81" s="13" t="s">
        <v>278</v>
      </c>
      <c r="B81" s="11" t="s">
        <v>41</v>
      </c>
      <c r="C81" s="11" t="s">
        <v>32</v>
      </c>
      <c r="D81" s="18" t="s">
        <v>296</v>
      </c>
      <c r="E81" s="6" t="s">
        <v>72</v>
      </c>
      <c r="F81" s="7">
        <v>800</v>
      </c>
      <c r="G81" s="7">
        <f>H81-F81</f>
        <v>0</v>
      </c>
      <c r="H81" s="7">
        <v>800</v>
      </c>
    </row>
    <row r="82" spans="1:8" ht="15.75">
      <c r="A82" s="12" t="s">
        <v>50</v>
      </c>
      <c r="B82" s="19" t="s">
        <v>41</v>
      </c>
      <c r="C82" s="54" t="s">
        <v>34</v>
      </c>
      <c r="D82" s="18"/>
      <c r="E82" s="6"/>
      <c r="F82" s="4">
        <f>F83+F86+F100+F95</f>
        <v>119830.79999999999</v>
      </c>
      <c r="G82" s="4">
        <f>G83+G86+G100+G95</f>
        <v>0</v>
      </c>
      <c r="H82" s="4">
        <f>H83+H86+H100+H95</f>
        <v>119830.79999999999</v>
      </c>
    </row>
    <row r="83" spans="1:8" ht="51" customHeight="1">
      <c r="A83" s="30" t="s">
        <v>292</v>
      </c>
      <c r="B83" s="22" t="s">
        <v>41</v>
      </c>
      <c r="C83" s="22" t="s">
        <v>34</v>
      </c>
      <c r="D83" s="6" t="s">
        <v>251</v>
      </c>
      <c r="E83" s="6"/>
      <c r="F83" s="7">
        <f aca="true" t="shared" si="15" ref="F83:H84">F84</f>
        <v>5644.9</v>
      </c>
      <c r="G83" s="7">
        <f t="shared" si="15"/>
        <v>0</v>
      </c>
      <c r="H83" s="7">
        <f t="shared" si="15"/>
        <v>5644.9</v>
      </c>
    </row>
    <row r="84" spans="1:8" ht="47.25" customHeight="1">
      <c r="A84" s="55" t="s">
        <v>243</v>
      </c>
      <c r="B84" s="22" t="s">
        <v>41</v>
      </c>
      <c r="C84" s="22" t="s">
        <v>34</v>
      </c>
      <c r="D84" s="18" t="s">
        <v>265</v>
      </c>
      <c r="E84" s="18"/>
      <c r="F84" s="7">
        <f t="shared" si="15"/>
        <v>5644.9</v>
      </c>
      <c r="G84" s="7">
        <f t="shared" si="15"/>
        <v>0</v>
      </c>
      <c r="H84" s="7">
        <f t="shared" si="15"/>
        <v>5644.9</v>
      </c>
    </row>
    <row r="85" spans="1:8" ht="31.5">
      <c r="A85" s="13" t="s">
        <v>278</v>
      </c>
      <c r="B85" s="22" t="s">
        <v>41</v>
      </c>
      <c r="C85" s="22" t="s">
        <v>34</v>
      </c>
      <c r="D85" s="18" t="s">
        <v>265</v>
      </c>
      <c r="E85" s="18">
        <v>610</v>
      </c>
      <c r="F85" s="7">
        <v>5644.9</v>
      </c>
      <c r="G85" s="7">
        <f>H85-F85</f>
        <v>0</v>
      </c>
      <c r="H85" s="7">
        <v>5644.9</v>
      </c>
    </row>
    <row r="86" spans="1:8" ht="31.5">
      <c r="A86" s="24" t="s">
        <v>345</v>
      </c>
      <c r="B86" s="22" t="s">
        <v>41</v>
      </c>
      <c r="C86" s="22" t="s">
        <v>34</v>
      </c>
      <c r="D86" s="20" t="s">
        <v>182</v>
      </c>
      <c r="E86" s="20"/>
      <c r="F86" s="7">
        <f>F87</f>
        <v>95973</v>
      </c>
      <c r="G86" s="7">
        <f>G87</f>
        <v>0</v>
      </c>
      <c r="H86" s="7">
        <f>H87</f>
        <v>95973</v>
      </c>
    </row>
    <row r="87" spans="1:8" ht="63">
      <c r="A87" s="24" t="s">
        <v>347</v>
      </c>
      <c r="B87" s="25" t="s">
        <v>41</v>
      </c>
      <c r="C87" s="25" t="s">
        <v>34</v>
      </c>
      <c r="D87" s="26" t="s">
        <v>193</v>
      </c>
      <c r="E87" s="27"/>
      <c r="F87" s="7">
        <f>F88+F90+F92+F94</f>
        <v>95973</v>
      </c>
      <c r="G87" s="7">
        <f>G88+G90+G92+G94</f>
        <v>0</v>
      </c>
      <c r="H87" s="7">
        <f>H88+H90+H92+H94</f>
        <v>95973</v>
      </c>
    </row>
    <row r="88" spans="1:8" ht="77.25" customHeight="1">
      <c r="A88" s="29" t="s">
        <v>348</v>
      </c>
      <c r="B88" s="25" t="s">
        <v>41</v>
      </c>
      <c r="C88" s="25" t="s">
        <v>34</v>
      </c>
      <c r="D88" s="20" t="s">
        <v>349</v>
      </c>
      <c r="E88" s="27"/>
      <c r="F88" s="7">
        <f>F89</f>
        <v>10691</v>
      </c>
      <c r="G88" s="7">
        <f>G89</f>
        <v>0</v>
      </c>
      <c r="H88" s="7">
        <f>H89</f>
        <v>10691</v>
      </c>
    </row>
    <row r="89" spans="1:8" ht="15.75">
      <c r="A89" s="29" t="s">
        <v>13</v>
      </c>
      <c r="B89" s="25" t="s">
        <v>41</v>
      </c>
      <c r="C89" s="25" t="s">
        <v>34</v>
      </c>
      <c r="D89" s="20" t="s">
        <v>349</v>
      </c>
      <c r="E89" s="27" t="s">
        <v>72</v>
      </c>
      <c r="F89" s="7">
        <v>10691</v>
      </c>
      <c r="G89" s="7">
        <f>H89-F89</f>
        <v>0</v>
      </c>
      <c r="H89" s="7">
        <v>10691</v>
      </c>
    </row>
    <row r="90" spans="1:8" ht="112.5" customHeight="1">
      <c r="A90" s="28" t="s">
        <v>350</v>
      </c>
      <c r="B90" s="25" t="s">
        <v>41</v>
      </c>
      <c r="C90" s="25" t="s">
        <v>34</v>
      </c>
      <c r="D90" s="26" t="s">
        <v>194</v>
      </c>
      <c r="E90" s="27"/>
      <c r="F90" s="7">
        <f>F91</f>
        <v>79699</v>
      </c>
      <c r="G90" s="7">
        <f>G91</f>
        <v>0</v>
      </c>
      <c r="H90" s="7">
        <f>H91</f>
        <v>79699</v>
      </c>
    </row>
    <row r="91" spans="1:8" ht="15.75">
      <c r="A91" s="29" t="s">
        <v>13</v>
      </c>
      <c r="B91" s="25" t="s">
        <v>41</v>
      </c>
      <c r="C91" s="25" t="s">
        <v>34</v>
      </c>
      <c r="D91" s="26" t="s">
        <v>194</v>
      </c>
      <c r="E91" s="27" t="s">
        <v>72</v>
      </c>
      <c r="F91" s="7">
        <v>79699</v>
      </c>
      <c r="G91" s="7">
        <f>H91-F91</f>
        <v>0</v>
      </c>
      <c r="H91" s="7">
        <v>79699</v>
      </c>
    </row>
    <row r="92" spans="1:8" ht="66" customHeight="1">
      <c r="A92" s="29" t="s">
        <v>375</v>
      </c>
      <c r="B92" s="22" t="s">
        <v>41</v>
      </c>
      <c r="C92" s="22" t="s">
        <v>34</v>
      </c>
      <c r="D92" s="20" t="s">
        <v>195</v>
      </c>
      <c r="E92" s="20"/>
      <c r="F92" s="7">
        <f>F93</f>
        <v>1036</v>
      </c>
      <c r="G92" s="7">
        <f>G93</f>
        <v>0</v>
      </c>
      <c r="H92" s="7">
        <f>H93</f>
        <v>1036</v>
      </c>
    </row>
    <row r="93" spans="1:8" ht="15.75">
      <c r="A93" s="29" t="s">
        <v>13</v>
      </c>
      <c r="B93" s="22" t="s">
        <v>41</v>
      </c>
      <c r="C93" s="22" t="s">
        <v>34</v>
      </c>
      <c r="D93" s="20" t="s">
        <v>195</v>
      </c>
      <c r="E93" s="27" t="s">
        <v>72</v>
      </c>
      <c r="F93" s="7">
        <v>1036</v>
      </c>
      <c r="G93" s="7">
        <f>H93-F93</f>
        <v>0</v>
      </c>
      <c r="H93" s="7">
        <v>1036</v>
      </c>
    </row>
    <row r="94" spans="1:8" ht="67.5" customHeight="1">
      <c r="A94" s="29" t="s">
        <v>351</v>
      </c>
      <c r="B94" s="22" t="s">
        <v>41</v>
      </c>
      <c r="C94" s="22" t="s">
        <v>34</v>
      </c>
      <c r="D94" s="20" t="s">
        <v>352</v>
      </c>
      <c r="E94" s="20"/>
      <c r="F94" s="7">
        <f>F99</f>
        <v>4547</v>
      </c>
      <c r="G94" s="7">
        <f>G99</f>
        <v>0</v>
      </c>
      <c r="H94" s="7">
        <f>H99</f>
        <v>4547</v>
      </c>
    </row>
    <row r="95" spans="1:8" ht="39" customHeight="1">
      <c r="A95" s="29" t="s">
        <v>396</v>
      </c>
      <c r="B95" s="22" t="s">
        <v>41</v>
      </c>
      <c r="C95" s="22" t="s">
        <v>34</v>
      </c>
      <c r="D95" s="20" t="s">
        <v>402</v>
      </c>
      <c r="E95" s="20"/>
      <c r="F95" s="7">
        <f>F96</f>
        <v>17912.9</v>
      </c>
      <c r="G95" s="7">
        <f>G96</f>
        <v>0</v>
      </c>
      <c r="H95" s="7">
        <f>H96</f>
        <v>17912.9</v>
      </c>
    </row>
    <row r="96" spans="1:8" ht="48" customHeight="1">
      <c r="A96" s="29" t="s">
        <v>401</v>
      </c>
      <c r="B96" s="22" t="s">
        <v>41</v>
      </c>
      <c r="C96" s="22" t="s">
        <v>34</v>
      </c>
      <c r="D96" s="20" t="s">
        <v>395</v>
      </c>
      <c r="E96" s="20"/>
      <c r="F96" s="7">
        <f>F97+F98</f>
        <v>17912.9</v>
      </c>
      <c r="G96" s="7">
        <f>G97+G98</f>
        <v>0</v>
      </c>
      <c r="H96" s="7">
        <f>H97+H98</f>
        <v>17912.9</v>
      </c>
    </row>
    <row r="97" spans="1:8" ht="18.75" customHeight="1">
      <c r="A97" s="29" t="s">
        <v>13</v>
      </c>
      <c r="B97" s="22" t="s">
        <v>41</v>
      </c>
      <c r="C97" s="22" t="s">
        <v>34</v>
      </c>
      <c r="D97" s="20" t="s">
        <v>395</v>
      </c>
      <c r="E97" s="20">
        <v>610</v>
      </c>
      <c r="F97" s="7">
        <v>17912.9</v>
      </c>
      <c r="G97" s="7">
        <f>H97-F97</f>
        <v>-17912.9</v>
      </c>
      <c r="H97" s="71">
        <v>0</v>
      </c>
    </row>
    <row r="98" spans="1:8" ht="48" customHeight="1">
      <c r="A98" s="13" t="s">
        <v>317</v>
      </c>
      <c r="B98" s="22" t="s">
        <v>41</v>
      </c>
      <c r="C98" s="22" t="s">
        <v>34</v>
      </c>
      <c r="D98" s="20" t="s">
        <v>395</v>
      </c>
      <c r="E98" s="20">
        <v>200</v>
      </c>
      <c r="F98" s="7">
        <v>0</v>
      </c>
      <c r="G98" s="7">
        <f>H98-F98</f>
        <v>17912.9</v>
      </c>
      <c r="H98" s="71">
        <v>17912.9</v>
      </c>
    </row>
    <row r="99" spans="1:8" ht="15.75">
      <c r="A99" s="29" t="s">
        <v>13</v>
      </c>
      <c r="B99" s="22" t="s">
        <v>41</v>
      </c>
      <c r="C99" s="22" t="s">
        <v>34</v>
      </c>
      <c r="D99" s="20" t="s">
        <v>352</v>
      </c>
      <c r="E99" s="27" t="s">
        <v>72</v>
      </c>
      <c r="F99" s="7">
        <v>4547</v>
      </c>
      <c r="G99" s="7">
        <f>H99-F99</f>
        <v>0</v>
      </c>
      <c r="H99" s="7">
        <v>4547</v>
      </c>
    </row>
    <row r="100" spans="1:8" ht="63">
      <c r="A100" s="13" t="s">
        <v>293</v>
      </c>
      <c r="B100" s="11" t="s">
        <v>41</v>
      </c>
      <c r="C100" s="11" t="s">
        <v>34</v>
      </c>
      <c r="D100" s="18" t="s">
        <v>295</v>
      </c>
      <c r="E100" s="6"/>
      <c r="F100" s="7">
        <f aca="true" t="shared" si="16" ref="F100:H101">F101</f>
        <v>300</v>
      </c>
      <c r="G100" s="7">
        <f t="shared" si="16"/>
        <v>0</v>
      </c>
      <c r="H100" s="7">
        <f t="shared" si="16"/>
        <v>300</v>
      </c>
    </row>
    <row r="101" spans="1:8" ht="47.25">
      <c r="A101" s="13" t="s">
        <v>294</v>
      </c>
      <c r="B101" s="11" t="s">
        <v>41</v>
      </c>
      <c r="C101" s="11" t="s">
        <v>34</v>
      </c>
      <c r="D101" s="18" t="s">
        <v>296</v>
      </c>
      <c r="E101" s="6"/>
      <c r="F101" s="7">
        <f t="shared" si="16"/>
        <v>300</v>
      </c>
      <c r="G101" s="7">
        <f t="shared" si="16"/>
        <v>0</v>
      </c>
      <c r="H101" s="7">
        <f t="shared" si="16"/>
        <v>300</v>
      </c>
    </row>
    <row r="102" spans="1:8" ht="31.5">
      <c r="A102" s="13" t="s">
        <v>278</v>
      </c>
      <c r="B102" s="11" t="s">
        <v>41</v>
      </c>
      <c r="C102" s="11" t="s">
        <v>34</v>
      </c>
      <c r="D102" s="18" t="s">
        <v>296</v>
      </c>
      <c r="E102" s="6" t="s">
        <v>72</v>
      </c>
      <c r="F102" s="7">
        <v>300</v>
      </c>
      <c r="G102" s="7">
        <f>H102-F102</f>
        <v>0</v>
      </c>
      <c r="H102" s="7">
        <v>300</v>
      </c>
    </row>
    <row r="103" spans="1:8" ht="15.75">
      <c r="A103" s="12" t="s">
        <v>240</v>
      </c>
      <c r="B103" s="19" t="s">
        <v>41</v>
      </c>
      <c r="C103" s="19" t="s">
        <v>36</v>
      </c>
      <c r="D103" s="15"/>
      <c r="E103" s="15"/>
      <c r="F103" s="4">
        <f>F104+F107</f>
        <v>1320.6</v>
      </c>
      <c r="G103" s="4">
        <f>G104+G107</f>
        <v>30.700000000000017</v>
      </c>
      <c r="H103" s="4">
        <f>H104+H107</f>
        <v>1351.3</v>
      </c>
    </row>
    <row r="104" spans="1:8" ht="50.25" customHeight="1">
      <c r="A104" s="30" t="s">
        <v>292</v>
      </c>
      <c r="B104" s="22" t="s">
        <v>41</v>
      </c>
      <c r="C104" s="22" t="s">
        <v>36</v>
      </c>
      <c r="D104" s="6" t="s">
        <v>251</v>
      </c>
      <c r="E104" s="6"/>
      <c r="F104" s="7">
        <f aca="true" t="shared" si="17" ref="F104:H105">F105</f>
        <v>109.6</v>
      </c>
      <c r="G104" s="7">
        <f t="shared" si="17"/>
        <v>30.700000000000017</v>
      </c>
      <c r="H104" s="7">
        <f t="shared" si="17"/>
        <v>140.3</v>
      </c>
    </row>
    <row r="105" spans="1:8" ht="63">
      <c r="A105" s="55" t="s">
        <v>243</v>
      </c>
      <c r="B105" s="22" t="s">
        <v>41</v>
      </c>
      <c r="C105" s="22" t="s">
        <v>36</v>
      </c>
      <c r="D105" s="18" t="s">
        <v>265</v>
      </c>
      <c r="E105" s="18"/>
      <c r="F105" s="7">
        <f t="shared" si="17"/>
        <v>109.6</v>
      </c>
      <c r="G105" s="7">
        <f t="shared" si="17"/>
        <v>30.700000000000017</v>
      </c>
      <c r="H105" s="7">
        <f t="shared" si="17"/>
        <v>140.3</v>
      </c>
    </row>
    <row r="106" spans="1:8" ht="31.5">
      <c r="A106" s="13" t="s">
        <v>278</v>
      </c>
      <c r="B106" s="22" t="s">
        <v>41</v>
      </c>
      <c r="C106" s="22" t="s">
        <v>36</v>
      </c>
      <c r="D106" s="18" t="s">
        <v>265</v>
      </c>
      <c r="E106" s="18">
        <v>610</v>
      </c>
      <c r="F106" s="7">
        <v>109.6</v>
      </c>
      <c r="G106" s="7">
        <f>H106-F106</f>
        <v>30.700000000000017</v>
      </c>
      <c r="H106" s="7">
        <v>140.3</v>
      </c>
    </row>
    <row r="107" spans="1:8" ht="63">
      <c r="A107" s="13" t="s">
        <v>293</v>
      </c>
      <c r="B107" s="11" t="s">
        <v>41</v>
      </c>
      <c r="C107" s="11" t="s">
        <v>36</v>
      </c>
      <c r="D107" s="18" t="s">
        <v>295</v>
      </c>
      <c r="E107" s="6"/>
      <c r="F107" s="7">
        <f aca="true" t="shared" si="18" ref="F107:H108">F108</f>
        <v>1211</v>
      </c>
      <c r="G107" s="7">
        <f t="shared" si="18"/>
        <v>0</v>
      </c>
      <c r="H107" s="7">
        <f t="shared" si="18"/>
        <v>1211</v>
      </c>
    </row>
    <row r="108" spans="1:8" ht="47.25">
      <c r="A108" s="13" t="s">
        <v>294</v>
      </c>
      <c r="B108" s="11" t="s">
        <v>41</v>
      </c>
      <c r="C108" s="11" t="s">
        <v>36</v>
      </c>
      <c r="D108" s="18" t="s">
        <v>296</v>
      </c>
      <c r="E108" s="6"/>
      <c r="F108" s="7">
        <f t="shared" si="18"/>
        <v>1211</v>
      </c>
      <c r="G108" s="7">
        <f t="shared" si="18"/>
        <v>0</v>
      </c>
      <c r="H108" s="7">
        <f t="shared" si="18"/>
        <v>1211</v>
      </c>
    </row>
    <row r="109" spans="1:8" ht="31.5">
      <c r="A109" s="13" t="s">
        <v>278</v>
      </c>
      <c r="B109" s="11" t="s">
        <v>41</v>
      </c>
      <c r="C109" s="11" t="s">
        <v>36</v>
      </c>
      <c r="D109" s="18" t="s">
        <v>296</v>
      </c>
      <c r="E109" s="6" t="s">
        <v>72</v>
      </c>
      <c r="F109" s="7">
        <v>1211</v>
      </c>
      <c r="G109" s="7">
        <f>H109-F109</f>
        <v>0</v>
      </c>
      <c r="H109" s="7">
        <v>1211</v>
      </c>
    </row>
    <row r="110" spans="1:8" ht="15.75">
      <c r="A110" s="48" t="s">
        <v>128</v>
      </c>
      <c r="B110" s="19" t="s">
        <v>41</v>
      </c>
      <c r="C110" s="19" t="s">
        <v>41</v>
      </c>
      <c r="D110" s="49"/>
      <c r="E110" s="50"/>
      <c r="F110" s="4">
        <f>F112</f>
        <v>26.3</v>
      </c>
      <c r="G110" s="4">
        <f>G112</f>
        <v>0</v>
      </c>
      <c r="H110" s="4">
        <f>H112</f>
        <v>26.3</v>
      </c>
    </row>
    <row r="111" spans="1:8" ht="33.75" customHeight="1">
      <c r="A111" s="13" t="s">
        <v>355</v>
      </c>
      <c r="B111" s="11" t="s">
        <v>41</v>
      </c>
      <c r="C111" s="11" t="s">
        <v>41</v>
      </c>
      <c r="D111" s="6" t="s">
        <v>182</v>
      </c>
      <c r="E111" s="11"/>
      <c r="F111" s="7">
        <f>F112</f>
        <v>26.3</v>
      </c>
      <c r="G111" s="7">
        <f aca="true" t="shared" si="19" ref="G111:H113">G112</f>
        <v>0</v>
      </c>
      <c r="H111" s="7">
        <f t="shared" si="19"/>
        <v>26.3</v>
      </c>
    </row>
    <row r="112" spans="1:8" ht="81" customHeight="1">
      <c r="A112" s="29" t="s">
        <v>356</v>
      </c>
      <c r="B112" s="11" t="s">
        <v>41</v>
      </c>
      <c r="C112" s="11" t="s">
        <v>41</v>
      </c>
      <c r="D112" s="11" t="s">
        <v>201</v>
      </c>
      <c r="E112" s="11"/>
      <c r="F112" s="7">
        <f>F113</f>
        <v>26.3</v>
      </c>
      <c r="G112" s="7">
        <f t="shared" si="19"/>
        <v>0</v>
      </c>
      <c r="H112" s="7">
        <f t="shared" si="19"/>
        <v>26.3</v>
      </c>
    </row>
    <row r="113" spans="1:8" ht="31.5">
      <c r="A113" s="29" t="s">
        <v>353</v>
      </c>
      <c r="B113" s="11" t="s">
        <v>41</v>
      </c>
      <c r="C113" s="11" t="s">
        <v>41</v>
      </c>
      <c r="D113" s="11" t="s">
        <v>354</v>
      </c>
      <c r="E113" s="11"/>
      <c r="F113" s="7">
        <f>F114</f>
        <v>26.3</v>
      </c>
      <c r="G113" s="7">
        <f t="shared" si="19"/>
        <v>0</v>
      </c>
      <c r="H113" s="7">
        <f t="shared" si="19"/>
        <v>26.3</v>
      </c>
    </row>
    <row r="114" spans="1:8" ht="31.5">
      <c r="A114" s="29" t="s">
        <v>76</v>
      </c>
      <c r="B114" s="11" t="s">
        <v>41</v>
      </c>
      <c r="C114" s="11" t="s">
        <v>41</v>
      </c>
      <c r="D114" s="11" t="s">
        <v>354</v>
      </c>
      <c r="E114" s="11" t="s">
        <v>17</v>
      </c>
      <c r="F114" s="7">
        <v>26.3</v>
      </c>
      <c r="G114" s="7">
        <f>H114-F114</f>
        <v>0</v>
      </c>
      <c r="H114" s="7">
        <v>26.3</v>
      </c>
    </row>
    <row r="115" spans="1:8" ht="15.75">
      <c r="A115" s="12" t="s">
        <v>51</v>
      </c>
      <c r="B115" s="19" t="s">
        <v>41</v>
      </c>
      <c r="C115" s="19" t="s">
        <v>45</v>
      </c>
      <c r="D115" s="15"/>
      <c r="E115" s="15"/>
      <c r="F115" s="4">
        <f>F116+F121</f>
        <v>1152</v>
      </c>
      <c r="G115" s="4">
        <f>G116+G121</f>
        <v>0</v>
      </c>
      <c r="H115" s="4">
        <f>H116+H121</f>
        <v>1152</v>
      </c>
    </row>
    <row r="116" spans="1:8" ht="63">
      <c r="A116" s="13" t="s">
        <v>9</v>
      </c>
      <c r="B116" s="6" t="s">
        <v>41</v>
      </c>
      <c r="C116" s="6" t="s">
        <v>45</v>
      </c>
      <c r="D116" s="6" t="s">
        <v>145</v>
      </c>
      <c r="E116" s="18"/>
      <c r="F116" s="7">
        <f aca="true" t="shared" si="20" ref="F116:H117">F117</f>
        <v>552</v>
      </c>
      <c r="G116" s="7">
        <f t="shared" si="20"/>
        <v>0</v>
      </c>
      <c r="H116" s="7">
        <f t="shared" si="20"/>
        <v>552</v>
      </c>
    </row>
    <row r="117" spans="1:8" ht="15.75">
      <c r="A117" s="5" t="s">
        <v>98</v>
      </c>
      <c r="B117" s="6" t="s">
        <v>41</v>
      </c>
      <c r="C117" s="6" t="s">
        <v>45</v>
      </c>
      <c r="D117" s="6" t="s">
        <v>154</v>
      </c>
      <c r="E117" s="14"/>
      <c r="F117" s="7">
        <f t="shared" si="20"/>
        <v>552</v>
      </c>
      <c r="G117" s="7">
        <f t="shared" si="20"/>
        <v>0</v>
      </c>
      <c r="H117" s="7">
        <f t="shared" si="20"/>
        <v>552</v>
      </c>
    </row>
    <row r="118" spans="1:8" ht="47.25">
      <c r="A118" s="5" t="s">
        <v>199</v>
      </c>
      <c r="B118" s="6" t="s">
        <v>41</v>
      </c>
      <c r="C118" s="6" t="s">
        <v>45</v>
      </c>
      <c r="D118" s="6" t="s">
        <v>198</v>
      </c>
      <c r="E118" s="18"/>
      <c r="F118" s="7">
        <f>F119+F120</f>
        <v>552</v>
      </c>
      <c r="G118" s="7">
        <f>G119+G120</f>
        <v>0</v>
      </c>
      <c r="H118" s="7">
        <f>H119+H120</f>
        <v>552</v>
      </c>
    </row>
    <row r="119" spans="1:8" ht="47.25">
      <c r="A119" s="13" t="s">
        <v>75</v>
      </c>
      <c r="B119" s="6" t="s">
        <v>41</v>
      </c>
      <c r="C119" s="6" t="s">
        <v>45</v>
      </c>
      <c r="D119" s="6" t="s">
        <v>198</v>
      </c>
      <c r="E119" s="6" t="s">
        <v>16</v>
      </c>
      <c r="F119" s="7">
        <v>530.9</v>
      </c>
      <c r="G119" s="7">
        <f>H119-F119</f>
        <v>0</v>
      </c>
      <c r="H119" s="7">
        <v>530.9</v>
      </c>
    </row>
    <row r="120" spans="1:8" ht="31.5">
      <c r="A120" s="13" t="s">
        <v>76</v>
      </c>
      <c r="B120" s="6" t="s">
        <v>41</v>
      </c>
      <c r="C120" s="6" t="s">
        <v>45</v>
      </c>
      <c r="D120" s="6" t="s">
        <v>198</v>
      </c>
      <c r="E120" s="6" t="s">
        <v>17</v>
      </c>
      <c r="F120" s="7">
        <v>21.1</v>
      </c>
      <c r="G120" s="7">
        <f>H120-F120</f>
        <v>0</v>
      </c>
      <c r="H120" s="7">
        <v>21.1</v>
      </c>
    </row>
    <row r="121" spans="1:8" ht="63">
      <c r="A121" s="13" t="s">
        <v>293</v>
      </c>
      <c r="B121" s="11" t="s">
        <v>41</v>
      </c>
      <c r="C121" s="11" t="s">
        <v>45</v>
      </c>
      <c r="D121" s="18" t="s">
        <v>295</v>
      </c>
      <c r="E121" s="6"/>
      <c r="F121" s="7">
        <f aca="true" t="shared" si="21" ref="F121:H122">F122</f>
        <v>600</v>
      </c>
      <c r="G121" s="7">
        <f t="shared" si="21"/>
        <v>0</v>
      </c>
      <c r="H121" s="7">
        <f t="shared" si="21"/>
        <v>600</v>
      </c>
    </row>
    <row r="122" spans="1:8" ht="47.25">
      <c r="A122" s="13" t="s">
        <v>294</v>
      </c>
      <c r="B122" s="11" t="s">
        <v>41</v>
      </c>
      <c r="C122" s="11" t="s">
        <v>45</v>
      </c>
      <c r="D122" s="18" t="s">
        <v>296</v>
      </c>
      <c r="E122" s="6"/>
      <c r="F122" s="7">
        <f t="shared" si="21"/>
        <v>600</v>
      </c>
      <c r="G122" s="7">
        <f t="shared" si="21"/>
        <v>0</v>
      </c>
      <c r="H122" s="7">
        <f t="shared" si="21"/>
        <v>600</v>
      </c>
    </row>
    <row r="123" spans="1:8" ht="63">
      <c r="A123" s="13" t="s">
        <v>277</v>
      </c>
      <c r="B123" s="11" t="s">
        <v>41</v>
      </c>
      <c r="C123" s="11" t="s">
        <v>45</v>
      </c>
      <c r="D123" s="18" t="s">
        <v>296</v>
      </c>
      <c r="E123" s="6" t="s">
        <v>16</v>
      </c>
      <c r="F123" s="7">
        <v>600</v>
      </c>
      <c r="G123" s="7">
        <f>H123-F123</f>
        <v>0</v>
      </c>
      <c r="H123" s="7">
        <v>600</v>
      </c>
    </row>
    <row r="124" spans="1:8" ht="15.75">
      <c r="A124" s="12" t="s">
        <v>82</v>
      </c>
      <c r="B124" s="19" t="s">
        <v>53</v>
      </c>
      <c r="C124" s="15"/>
      <c r="D124" s="15"/>
      <c r="E124" s="15"/>
      <c r="F124" s="16">
        <f>F125+F136</f>
        <v>21719.8</v>
      </c>
      <c r="G124" s="16">
        <f>G125+G136</f>
        <v>0</v>
      </c>
      <c r="H124" s="16">
        <f>H125+H136</f>
        <v>21719.8</v>
      </c>
    </row>
    <row r="125" spans="1:8" ht="15.75">
      <c r="A125" s="13" t="s">
        <v>20</v>
      </c>
      <c r="B125" s="19" t="s">
        <v>53</v>
      </c>
      <c r="C125" s="19" t="s">
        <v>32</v>
      </c>
      <c r="D125" s="18"/>
      <c r="E125" s="18"/>
      <c r="F125" s="45">
        <f>F126+F129+F133</f>
        <v>20539.8</v>
      </c>
      <c r="G125" s="45">
        <f>G126+G129+G133</f>
        <v>0</v>
      </c>
      <c r="H125" s="45">
        <f>H126+H129+H133</f>
        <v>20539.8</v>
      </c>
    </row>
    <row r="126" spans="1:8" ht="52.5" customHeight="1">
      <c r="A126" s="30" t="s">
        <v>292</v>
      </c>
      <c r="B126" s="22" t="s">
        <v>53</v>
      </c>
      <c r="C126" s="22" t="s">
        <v>32</v>
      </c>
      <c r="D126" s="6" t="s">
        <v>251</v>
      </c>
      <c r="E126" s="6"/>
      <c r="F126" s="7">
        <f aca="true" t="shared" si="22" ref="F126:H127">F127</f>
        <v>169.8</v>
      </c>
      <c r="G126" s="7">
        <f t="shared" si="22"/>
        <v>0</v>
      </c>
      <c r="H126" s="7">
        <f t="shared" si="22"/>
        <v>169.8</v>
      </c>
    </row>
    <row r="127" spans="1:8" ht="66" customHeight="1">
      <c r="A127" s="56" t="s">
        <v>243</v>
      </c>
      <c r="B127" s="22" t="s">
        <v>53</v>
      </c>
      <c r="C127" s="22" t="s">
        <v>32</v>
      </c>
      <c r="D127" s="18" t="s">
        <v>265</v>
      </c>
      <c r="E127" s="18"/>
      <c r="F127" s="7">
        <f t="shared" si="22"/>
        <v>169.8</v>
      </c>
      <c r="G127" s="7">
        <f t="shared" si="22"/>
        <v>0</v>
      </c>
      <c r="H127" s="7">
        <f t="shared" si="22"/>
        <v>169.8</v>
      </c>
    </row>
    <row r="128" spans="1:8" ht="31.5">
      <c r="A128" s="13" t="s">
        <v>278</v>
      </c>
      <c r="B128" s="22" t="s">
        <v>53</v>
      </c>
      <c r="C128" s="22" t="s">
        <v>32</v>
      </c>
      <c r="D128" s="18" t="s">
        <v>265</v>
      </c>
      <c r="E128" s="18">
        <v>610</v>
      </c>
      <c r="F128" s="7">
        <v>169.8</v>
      </c>
      <c r="G128" s="7">
        <f>H128-F128</f>
        <v>0</v>
      </c>
      <c r="H128" s="7">
        <v>169.8</v>
      </c>
    </row>
    <row r="129" spans="1:8" ht="65.25" customHeight="1">
      <c r="A129" s="13" t="s">
        <v>379</v>
      </c>
      <c r="B129" s="22" t="s">
        <v>53</v>
      </c>
      <c r="C129" s="22" t="s">
        <v>32</v>
      </c>
      <c r="D129" s="18" t="s">
        <v>188</v>
      </c>
      <c r="E129" s="6"/>
      <c r="F129" s="7">
        <f>F130</f>
        <v>19000</v>
      </c>
      <c r="G129" s="7">
        <f>G130</f>
        <v>0</v>
      </c>
      <c r="H129" s="7">
        <f>H130</f>
        <v>19000</v>
      </c>
    </row>
    <row r="130" spans="1:8" ht="33" customHeight="1">
      <c r="A130" s="13" t="s">
        <v>316</v>
      </c>
      <c r="B130" s="22" t="s">
        <v>53</v>
      </c>
      <c r="C130" s="22" t="s">
        <v>32</v>
      </c>
      <c r="D130" s="18" t="s">
        <v>380</v>
      </c>
      <c r="E130" s="18"/>
      <c r="F130" s="7">
        <f>F131+F132</f>
        <v>19000</v>
      </c>
      <c r="G130" s="7">
        <f>G131+G132</f>
        <v>0</v>
      </c>
      <c r="H130" s="7">
        <f>H131+H132</f>
        <v>19000</v>
      </c>
    </row>
    <row r="131" spans="1:8" ht="31.5">
      <c r="A131" s="13" t="s">
        <v>278</v>
      </c>
      <c r="B131" s="22" t="s">
        <v>53</v>
      </c>
      <c r="C131" s="22" t="s">
        <v>32</v>
      </c>
      <c r="D131" s="18" t="s">
        <v>380</v>
      </c>
      <c r="E131" s="18">
        <v>610</v>
      </c>
      <c r="F131" s="7">
        <v>19000</v>
      </c>
      <c r="G131" s="7">
        <f>H131-F131</f>
        <v>-19000</v>
      </c>
      <c r="H131" s="71">
        <v>0</v>
      </c>
    </row>
    <row r="132" spans="1:8" ht="47.25">
      <c r="A132" s="13" t="s">
        <v>317</v>
      </c>
      <c r="B132" s="22" t="s">
        <v>53</v>
      </c>
      <c r="C132" s="22" t="s">
        <v>32</v>
      </c>
      <c r="D132" s="18" t="s">
        <v>380</v>
      </c>
      <c r="E132" s="18">
        <v>200</v>
      </c>
      <c r="F132" s="7">
        <v>0</v>
      </c>
      <c r="G132" s="7">
        <f>H132-F132</f>
        <v>19000</v>
      </c>
      <c r="H132" s="71">
        <v>19000</v>
      </c>
    </row>
    <row r="133" spans="1:8" ht="63">
      <c r="A133" s="13" t="s">
        <v>293</v>
      </c>
      <c r="B133" s="22" t="s">
        <v>53</v>
      </c>
      <c r="C133" s="22" t="s">
        <v>32</v>
      </c>
      <c r="D133" s="18" t="s">
        <v>295</v>
      </c>
      <c r="E133" s="18"/>
      <c r="F133" s="7">
        <f aca="true" t="shared" si="23" ref="F133:H134">F134</f>
        <v>1370</v>
      </c>
      <c r="G133" s="7">
        <f t="shared" si="23"/>
        <v>0</v>
      </c>
      <c r="H133" s="7">
        <f t="shared" si="23"/>
        <v>1370</v>
      </c>
    </row>
    <row r="134" spans="1:8" ht="47.25">
      <c r="A134" s="13" t="s">
        <v>294</v>
      </c>
      <c r="B134" s="22" t="s">
        <v>53</v>
      </c>
      <c r="C134" s="22" t="s">
        <v>32</v>
      </c>
      <c r="D134" s="18" t="s">
        <v>296</v>
      </c>
      <c r="E134" s="18"/>
      <c r="F134" s="7">
        <f t="shared" si="23"/>
        <v>1370</v>
      </c>
      <c r="G134" s="7">
        <f t="shared" si="23"/>
        <v>0</v>
      </c>
      <c r="H134" s="7">
        <f t="shared" si="23"/>
        <v>1370</v>
      </c>
    </row>
    <row r="135" spans="1:8" ht="31.5">
      <c r="A135" s="13" t="s">
        <v>278</v>
      </c>
      <c r="B135" s="22" t="s">
        <v>53</v>
      </c>
      <c r="C135" s="22" t="s">
        <v>32</v>
      </c>
      <c r="D135" s="18" t="s">
        <v>296</v>
      </c>
      <c r="E135" s="18">
        <v>610</v>
      </c>
      <c r="F135" s="7">
        <v>1370</v>
      </c>
      <c r="G135" s="7">
        <f>H135-F135</f>
        <v>0</v>
      </c>
      <c r="H135" s="7">
        <v>1370</v>
      </c>
    </row>
    <row r="136" spans="1:8" ht="31.5">
      <c r="A136" s="12" t="s">
        <v>5</v>
      </c>
      <c r="B136" s="22" t="s">
        <v>53</v>
      </c>
      <c r="C136" s="22" t="s">
        <v>37</v>
      </c>
      <c r="D136" s="18"/>
      <c r="E136" s="18"/>
      <c r="F136" s="7">
        <f>F137</f>
        <v>1180</v>
      </c>
      <c r="G136" s="7">
        <f aca="true" t="shared" si="24" ref="G136:H138">G137</f>
        <v>0</v>
      </c>
      <c r="H136" s="7">
        <f t="shared" si="24"/>
        <v>1180</v>
      </c>
    </row>
    <row r="137" spans="1:8" ht="63">
      <c r="A137" s="13" t="s">
        <v>293</v>
      </c>
      <c r="B137" s="22" t="s">
        <v>53</v>
      </c>
      <c r="C137" s="22" t="s">
        <v>37</v>
      </c>
      <c r="D137" s="18" t="s">
        <v>295</v>
      </c>
      <c r="E137" s="6"/>
      <c r="F137" s="7">
        <f>F138</f>
        <v>1180</v>
      </c>
      <c r="G137" s="7">
        <f t="shared" si="24"/>
        <v>0</v>
      </c>
      <c r="H137" s="7">
        <f t="shared" si="24"/>
        <v>1180</v>
      </c>
    </row>
    <row r="138" spans="1:8" ht="47.25">
      <c r="A138" s="13" t="s">
        <v>294</v>
      </c>
      <c r="B138" s="22" t="s">
        <v>53</v>
      </c>
      <c r="C138" s="22" t="s">
        <v>37</v>
      </c>
      <c r="D138" s="18" t="s">
        <v>296</v>
      </c>
      <c r="E138" s="6"/>
      <c r="F138" s="7">
        <f>F139</f>
        <v>1180</v>
      </c>
      <c r="G138" s="7">
        <f t="shared" si="24"/>
        <v>0</v>
      </c>
      <c r="H138" s="7">
        <f t="shared" si="24"/>
        <v>1180</v>
      </c>
    </row>
    <row r="139" spans="1:8" ht="45" customHeight="1">
      <c r="A139" s="13" t="s">
        <v>277</v>
      </c>
      <c r="B139" s="22" t="s">
        <v>53</v>
      </c>
      <c r="C139" s="22" t="s">
        <v>37</v>
      </c>
      <c r="D139" s="18" t="s">
        <v>296</v>
      </c>
      <c r="E139" s="6" t="s">
        <v>16</v>
      </c>
      <c r="F139" s="7">
        <v>1180</v>
      </c>
      <c r="G139" s="7">
        <f>H139-F139</f>
        <v>0</v>
      </c>
      <c r="H139" s="7">
        <v>1180</v>
      </c>
    </row>
    <row r="140" spans="1:8" ht="15.75">
      <c r="A140" s="12" t="s">
        <v>56</v>
      </c>
      <c r="B140" s="15">
        <v>10</v>
      </c>
      <c r="C140" s="15"/>
      <c r="D140" s="15"/>
      <c r="E140" s="15"/>
      <c r="F140" s="47">
        <f>F141+F147+F162</f>
        <v>11112.6</v>
      </c>
      <c r="G140" s="47">
        <f>G141+G147+G162</f>
        <v>0</v>
      </c>
      <c r="H140" s="47">
        <f>H141+H147+H162</f>
        <v>12612.6</v>
      </c>
    </row>
    <row r="141" spans="1:8" ht="18" customHeight="1">
      <c r="A141" s="12" t="s">
        <v>57</v>
      </c>
      <c r="B141" s="15">
        <v>10</v>
      </c>
      <c r="C141" s="19" t="s">
        <v>36</v>
      </c>
      <c r="D141" s="15"/>
      <c r="E141" s="15"/>
      <c r="F141" s="47">
        <f>F142</f>
        <v>0</v>
      </c>
      <c r="G141" s="47">
        <f aca="true" t="shared" si="25" ref="G141:H143">G142</f>
        <v>0</v>
      </c>
      <c r="H141" s="47">
        <f t="shared" si="25"/>
        <v>1500</v>
      </c>
    </row>
    <row r="142" spans="1:8" ht="47.25">
      <c r="A142" s="65" t="s">
        <v>381</v>
      </c>
      <c r="B142" s="6" t="s">
        <v>63</v>
      </c>
      <c r="C142" s="6" t="s">
        <v>36</v>
      </c>
      <c r="D142" s="51" t="s">
        <v>383</v>
      </c>
      <c r="E142" s="18"/>
      <c r="F142" s="7">
        <f>F143</f>
        <v>0</v>
      </c>
      <c r="G142" s="7">
        <f t="shared" si="25"/>
        <v>0</v>
      </c>
      <c r="H142" s="7">
        <f>H143+H145</f>
        <v>1500</v>
      </c>
    </row>
    <row r="143" spans="1:8" ht="47.25">
      <c r="A143" s="13" t="s">
        <v>382</v>
      </c>
      <c r="B143" s="6" t="s">
        <v>63</v>
      </c>
      <c r="C143" s="6" t="s">
        <v>36</v>
      </c>
      <c r="D143" s="51" t="s">
        <v>384</v>
      </c>
      <c r="E143" s="18"/>
      <c r="F143" s="7">
        <f>F144</f>
        <v>0</v>
      </c>
      <c r="G143" s="7">
        <f t="shared" si="25"/>
        <v>0</v>
      </c>
      <c r="H143" s="7">
        <f t="shared" si="25"/>
        <v>0</v>
      </c>
    </row>
    <row r="144" spans="1:8" ht="30.75" customHeight="1">
      <c r="A144" s="13" t="s">
        <v>19</v>
      </c>
      <c r="B144" s="6" t="s">
        <v>63</v>
      </c>
      <c r="C144" s="6" t="s">
        <v>36</v>
      </c>
      <c r="D144" s="51" t="s">
        <v>384</v>
      </c>
      <c r="E144" s="14">
        <v>300</v>
      </c>
      <c r="F144" s="7">
        <v>0</v>
      </c>
      <c r="G144" s="7">
        <f>H144-F144</f>
        <v>0</v>
      </c>
      <c r="H144" s="7">
        <v>0</v>
      </c>
    </row>
    <row r="145" spans="1:8" ht="30.75" customHeight="1">
      <c r="A145" s="13" t="s">
        <v>397</v>
      </c>
      <c r="B145" s="6" t="s">
        <v>63</v>
      </c>
      <c r="C145" s="6" t="s">
        <v>36</v>
      </c>
      <c r="D145" s="51" t="s">
        <v>399</v>
      </c>
      <c r="E145" s="14"/>
      <c r="F145" s="7">
        <f>F146</f>
        <v>1500</v>
      </c>
      <c r="G145" s="7">
        <f>G146</f>
        <v>0</v>
      </c>
      <c r="H145" s="7">
        <f>H146</f>
        <v>1500</v>
      </c>
    </row>
    <row r="146" spans="1:8" ht="30.75" customHeight="1">
      <c r="A146" s="13" t="s">
        <v>398</v>
      </c>
      <c r="B146" s="6" t="s">
        <v>63</v>
      </c>
      <c r="C146" s="6" t="s">
        <v>36</v>
      </c>
      <c r="D146" s="51" t="s">
        <v>399</v>
      </c>
      <c r="E146" s="14">
        <v>300</v>
      </c>
      <c r="F146" s="7">
        <v>1500</v>
      </c>
      <c r="G146" s="7">
        <f>H146-F146</f>
        <v>0</v>
      </c>
      <c r="H146" s="7">
        <v>1500</v>
      </c>
    </row>
    <row r="147" spans="1:8" ht="18" customHeight="1">
      <c r="A147" s="12" t="s">
        <v>58</v>
      </c>
      <c r="B147" s="15">
        <v>10</v>
      </c>
      <c r="C147" s="19" t="s">
        <v>37</v>
      </c>
      <c r="D147" s="15"/>
      <c r="E147" s="15"/>
      <c r="F147" s="47">
        <f>F148+F152</f>
        <v>11109</v>
      </c>
      <c r="G147" s="47">
        <f>G148+G152</f>
        <v>0</v>
      </c>
      <c r="H147" s="47">
        <f>H148+H152</f>
        <v>11109</v>
      </c>
    </row>
    <row r="148" spans="1:8" ht="31.5">
      <c r="A148" s="5" t="s">
        <v>358</v>
      </c>
      <c r="B148" s="6" t="s">
        <v>63</v>
      </c>
      <c r="C148" s="6" t="s">
        <v>37</v>
      </c>
      <c r="D148" s="8" t="s">
        <v>217</v>
      </c>
      <c r="E148" s="18"/>
      <c r="F148" s="7">
        <f>F149</f>
        <v>996</v>
      </c>
      <c r="G148" s="7">
        <f aca="true" t="shared" si="26" ref="G148:H150">G149</f>
        <v>0</v>
      </c>
      <c r="H148" s="7">
        <f t="shared" si="26"/>
        <v>996</v>
      </c>
    </row>
    <row r="149" spans="1:8" ht="47.25">
      <c r="A149" s="5" t="s">
        <v>357</v>
      </c>
      <c r="B149" s="6" t="s">
        <v>63</v>
      </c>
      <c r="C149" s="6" t="s">
        <v>37</v>
      </c>
      <c r="D149" s="8" t="s">
        <v>224</v>
      </c>
      <c r="E149" s="18"/>
      <c r="F149" s="7">
        <f>F150</f>
        <v>996</v>
      </c>
      <c r="G149" s="7">
        <f t="shared" si="26"/>
        <v>0</v>
      </c>
      <c r="H149" s="7">
        <f t="shared" si="26"/>
        <v>996</v>
      </c>
    </row>
    <row r="150" spans="1:8" ht="60.75" customHeight="1">
      <c r="A150" s="5" t="s">
        <v>99</v>
      </c>
      <c r="B150" s="6" t="s">
        <v>63</v>
      </c>
      <c r="C150" s="6" t="s">
        <v>37</v>
      </c>
      <c r="D150" s="8" t="s">
        <v>225</v>
      </c>
      <c r="E150" s="14"/>
      <c r="F150" s="7">
        <f>F151</f>
        <v>996</v>
      </c>
      <c r="G150" s="7">
        <f t="shared" si="26"/>
        <v>0</v>
      </c>
      <c r="H150" s="7">
        <f t="shared" si="26"/>
        <v>996</v>
      </c>
    </row>
    <row r="151" spans="1:8" ht="15.75">
      <c r="A151" s="13" t="s">
        <v>13</v>
      </c>
      <c r="B151" s="6" t="s">
        <v>63</v>
      </c>
      <c r="C151" s="6" t="s">
        <v>37</v>
      </c>
      <c r="D151" s="8" t="s">
        <v>225</v>
      </c>
      <c r="E151" s="18">
        <v>610</v>
      </c>
      <c r="F151" s="7">
        <v>996</v>
      </c>
      <c r="G151" s="7">
        <f>H151-F151</f>
        <v>0</v>
      </c>
      <c r="H151" s="7">
        <v>996</v>
      </c>
    </row>
    <row r="152" spans="1:8" ht="65.25" customHeight="1">
      <c r="A152" s="13" t="s">
        <v>360</v>
      </c>
      <c r="B152" s="18">
        <v>10</v>
      </c>
      <c r="C152" s="22" t="s">
        <v>37</v>
      </c>
      <c r="D152" s="8" t="s">
        <v>226</v>
      </c>
      <c r="E152" s="18"/>
      <c r="F152" s="7">
        <f>F153</f>
        <v>10113</v>
      </c>
      <c r="G152" s="7">
        <f>G153</f>
        <v>0</v>
      </c>
      <c r="H152" s="7">
        <f>H153</f>
        <v>10113</v>
      </c>
    </row>
    <row r="153" spans="1:8" ht="47.25">
      <c r="A153" s="13" t="s">
        <v>359</v>
      </c>
      <c r="B153" s="6" t="s">
        <v>63</v>
      </c>
      <c r="C153" s="6" t="s">
        <v>37</v>
      </c>
      <c r="D153" s="8" t="s">
        <v>227</v>
      </c>
      <c r="E153" s="18"/>
      <c r="F153" s="7">
        <f>F154+F157+F159</f>
        <v>10113</v>
      </c>
      <c r="G153" s="7">
        <f>G154+G157+G159</f>
        <v>0</v>
      </c>
      <c r="H153" s="7">
        <f>H154+H157+H159</f>
        <v>10113</v>
      </c>
    </row>
    <row r="154" spans="1:8" ht="31.5">
      <c r="A154" s="13" t="s">
        <v>77</v>
      </c>
      <c r="B154" s="6" t="s">
        <v>63</v>
      </c>
      <c r="C154" s="6" t="s">
        <v>37</v>
      </c>
      <c r="D154" s="8" t="s">
        <v>252</v>
      </c>
      <c r="E154" s="18"/>
      <c r="F154" s="7">
        <f>F155+F156</f>
        <v>6217.299999999999</v>
      </c>
      <c r="G154" s="7">
        <f>G155+G156</f>
        <v>0</v>
      </c>
      <c r="H154" s="7">
        <f>H155+H156</f>
        <v>6217.299999999999</v>
      </c>
    </row>
    <row r="155" spans="1:8" ht="29.25" customHeight="1">
      <c r="A155" s="13" t="s">
        <v>76</v>
      </c>
      <c r="B155" s="6" t="s">
        <v>63</v>
      </c>
      <c r="C155" s="6" t="s">
        <v>37</v>
      </c>
      <c r="D155" s="8" t="s">
        <v>252</v>
      </c>
      <c r="E155" s="18">
        <v>200</v>
      </c>
      <c r="F155" s="7">
        <v>30.9</v>
      </c>
      <c r="G155" s="7">
        <f>H155-F155</f>
        <v>0</v>
      </c>
      <c r="H155" s="7">
        <v>30.9</v>
      </c>
    </row>
    <row r="156" spans="1:8" ht="15.75" customHeight="1">
      <c r="A156" s="13" t="s">
        <v>19</v>
      </c>
      <c r="B156" s="6" t="s">
        <v>63</v>
      </c>
      <c r="C156" s="6" t="s">
        <v>37</v>
      </c>
      <c r="D156" s="8" t="s">
        <v>252</v>
      </c>
      <c r="E156" s="18">
        <v>300</v>
      </c>
      <c r="F156" s="7">
        <v>6186.4</v>
      </c>
      <c r="G156" s="7">
        <f>H156-F156</f>
        <v>0</v>
      </c>
      <c r="H156" s="7">
        <v>6186.4</v>
      </c>
    </row>
    <row r="157" spans="1:8" ht="15.75">
      <c r="A157" s="13" t="s">
        <v>78</v>
      </c>
      <c r="B157" s="6" t="s">
        <v>63</v>
      </c>
      <c r="C157" s="6" t="s">
        <v>37</v>
      </c>
      <c r="D157" s="8" t="s">
        <v>253</v>
      </c>
      <c r="E157" s="18"/>
      <c r="F157" s="7">
        <f>F158</f>
        <v>2741.2</v>
      </c>
      <c r="G157" s="7">
        <f>G158</f>
        <v>0</v>
      </c>
      <c r="H157" s="7">
        <f>H158</f>
        <v>2741.2</v>
      </c>
    </row>
    <row r="158" spans="1:8" ht="15.75" customHeight="1">
      <c r="A158" s="13" t="s">
        <v>19</v>
      </c>
      <c r="B158" s="6" t="s">
        <v>63</v>
      </c>
      <c r="C158" s="6" t="s">
        <v>37</v>
      </c>
      <c r="D158" s="8" t="s">
        <v>253</v>
      </c>
      <c r="E158" s="18">
        <v>300</v>
      </c>
      <c r="F158" s="7">
        <v>2741.2</v>
      </c>
      <c r="G158" s="7">
        <f>H158-F158</f>
        <v>0</v>
      </c>
      <c r="H158" s="7">
        <v>2741.2</v>
      </c>
    </row>
    <row r="159" spans="1:8" ht="31.5">
      <c r="A159" s="13" t="s">
        <v>79</v>
      </c>
      <c r="B159" s="6" t="s">
        <v>63</v>
      </c>
      <c r="C159" s="6" t="s">
        <v>37</v>
      </c>
      <c r="D159" s="8" t="s">
        <v>254</v>
      </c>
      <c r="E159" s="18"/>
      <c r="F159" s="7">
        <f>F160+F161</f>
        <v>1154.5</v>
      </c>
      <c r="G159" s="7">
        <f>G160+G161</f>
        <v>0</v>
      </c>
      <c r="H159" s="7">
        <f>H160+H161</f>
        <v>1154.5</v>
      </c>
    </row>
    <row r="160" spans="1:8" ht="33.75" customHeight="1">
      <c r="A160" s="13" t="s">
        <v>76</v>
      </c>
      <c r="B160" s="6" t="s">
        <v>63</v>
      </c>
      <c r="C160" s="6" t="s">
        <v>37</v>
      </c>
      <c r="D160" s="8" t="s">
        <v>254</v>
      </c>
      <c r="E160" s="18">
        <v>200</v>
      </c>
      <c r="F160" s="7">
        <v>5.7</v>
      </c>
      <c r="G160" s="7">
        <f>H160-F160</f>
        <v>0</v>
      </c>
      <c r="H160" s="7">
        <v>5.7</v>
      </c>
    </row>
    <row r="161" spans="1:8" ht="27.75" customHeight="1">
      <c r="A161" s="13" t="s">
        <v>19</v>
      </c>
      <c r="B161" s="6" t="s">
        <v>63</v>
      </c>
      <c r="C161" s="6" t="s">
        <v>37</v>
      </c>
      <c r="D161" s="8" t="s">
        <v>254</v>
      </c>
      <c r="E161" s="18">
        <v>300</v>
      </c>
      <c r="F161" s="7">
        <v>1148.8</v>
      </c>
      <c r="G161" s="7">
        <f>H161-F161</f>
        <v>0</v>
      </c>
      <c r="H161" s="7">
        <v>1148.8</v>
      </c>
    </row>
    <row r="162" spans="1:8" s="43" customFormat="1" ht="15.75" customHeight="1">
      <c r="A162" s="12" t="s">
        <v>337</v>
      </c>
      <c r="B162" s="3" t="s">
        <v>63</v>
      </c>
      <c r="C162" s="3" t="s">
        <v>40</v>
      </c>
      <c r="D162" s="32"/>
      <c r="E162" s="15"/>
      <c r="F162" s="4">
        <f>F163</f>
        <v>3.6</v>
      </c>
      <c r="G162" s="4">
        <f aca="true" t="shared" si="27" ref="G162:H164">G163</f>
        <v>0</v>
      </c>
      <c r="H162" s="4">
        <f t="shared" si="27"/>
        <v>3.6</v>
      </c>
    </row>
    <row r="163" spans="1:8" ht="16.5" customHeight="1">
      <c r="A163" s="5" t="s">
        <v>98</v>
      </c>
      <c r="B163" s="6" t="s">
        <v>63</v>
      </c>
      <c r="C163" s="6" t="s">
        <v>40</v>
      </c>
      <c r="D163" s="6" t="s">
        <v>154</v>
      </c>
      <c r="E163" s="6"/>
      <c r="F163" s="7">
        <f>F164</f>
        <v>3.6</v>
      </c>
      <c r="G163" s="7">
        <f t="shared" si="27"/>
        <v>0</v>
      </c>
      <c r="H163" s="7">
        <f t="shared" si="27"/>
        <v>3.6</v>
      </c>
    </row>
    <row r="164" spans="1:8" ht="76.5" customHeight="1">
      <c r="A164" s="5" t="s">
        <v>135</v>
      </c>
      <c r="B164" s="6" t="s">
        <v>63</v>
      </c>
      <c r="C164" s="6" t="s">
        <v>40</v>
      </c>
      <c r="D164" s="6" t="s">
        <v>156</v>
      </c>
      <c r="E164" s="6"/>
      <c r="F164" s="7">
        <f>F165</f>
        <v>3.6</v>
      </c>
      <c r="G164" s="7">
        <f t="shared" si="27"/>
        <v>0</v>
      </c>
      <c r="H164" s="7">
        <f t="shared" si="27"/>
        <v>3.6</v>
      </c>
    </row>
    <row r="165" spans="1:8" ht="32.25" customHeight="1">
      <c r="A165" s="13" t="s">
        <v>76</v>
      </c>
      <c r="B165" s="6" t="s">
        <v>63</v>
      </c>
      <c r="C165" s="6" t="s">
        <v>40</v>
      </c>
      <c r="D165" s="6" t="s">
        <v>156</v>
      </c>
      <c r="E165" s="6" t="s">
        <v>17</v>
      </c>
      <c r="F165" s="7">
        <v>3.6</v>
      </c>
      <c r="G165" s="7">
        <f>H165-F165</f>
        <v>0</v>
      </c>
      <c r="H165" s="7">
        <v>3.6</v>
      </c>
    </row>
    <row r="166" spans="1:8" ht="47.25">
      <c r="A166" s="12" t="s">
        <v>23</v>
      </c>
      <c r="B166" s="15">
        <v>14</v>
      </c>
      <c r="C166" s="15"/>
      <c r="D166" s="15"/>
      <c r="E166" s="15"/>
      <c r="F166" s="4">
        <f>F167+F172</f>
        <v>1025.4</v>
      </c>
      <c r="G166" s="4">
        <f>G167+G172</f>
        <v>0</v>
      </c>
      <c r="H166" s="4">
        <f>H167+H172</f>
        <v>1025.4</v>
      </c>
    </row>
    <row r="167" spans="1:8" ht="47.25">
      <c r="A167" s="13" t="s">
        <v>70</v>
      </c>
      <c r="B167" s="18">
        <v>14</v>
      </c>
      <c r="C167" s="22" t="s">
        <v>32</v>
      </c>
      <c r="D167" s="15"/>
      <c r="E167" s="15"/>
      <c r="F167" s="7">
        <f>F168</f>
        <v>625.4</v>
      </c>
      <c r="G167" s="7">
        <f aca="true" t="shared" si="28" ref="G167:H170">G168</f>
        <v>0</v>
      </c>
      <c r="H167" s="7">
        <f t="shared" si="28"/>
        <v>625.4</v>
      </c>
    </row>
    <row r="168" spans="1:8" ht="47.25">
      <c r="A168" s="13" t="s">
        <v>23</v>
      </c>
      <c r="B168" s="18">
        <v>14</v>
      </c>
      <c r="C168" s="22" t="s">
        <v>32</v>
      </c>
      <c r="D168" s="18" t="s">
        <v>174</v>
      </c>
      <c r="E168" s="15"/>
      <c r="F168" s="7">
        <f>F169</f>
        <v>625.4</v>
      </c>
      <c r="G168" s="7">
        <f t="shared" si="28"/>
        <v>0</v>
      </c>
      <c r="H168" s="7">
        <f t="shared" si="28"/>
        <v>625.4</v>
      </c>
    </row>
    <row r="169" spans="1:8" ht="31.5">
      <c r="A169" s="13" t="s">
        <v>110</v>
      </c>
      <c r="B169" s="18">
        <v>14</v>
      </c>
      <c r="C169" s="22" t="s">
        <v>32</v>
      </c>
      <c r="D169" s="18" t="s">
        <v>221</v>
      </c>
      <c r="E169" s="15"/>
      <c r="F169" s="7">
        <f>F170</f>
        <v>625.4</v>
      </c>
      <c r="G169" s="7">
        <f t="shared" si="28"/>
        <v>0</v>
      </c>
      <c r="H169" s="7">
        <f t="shared" si="28"/>
        <v>625.4</v>
      </c>
    </row>
    <row r="170" spans="1:8" ht="47.25">
      <c r="A170" s="13" t="s">
        <v>111</v>
      </c>
      <c r="B170" s="18">
        <v>14</v>
      </c>
      <c r="C170" s="22" t="s">
        <v>32</v>
      </c>
      <c r="D170" s="18" t="s">
        <v>222</v>
      </c>
      <c r="E170" s="18"/>
      <c r="F170" s="7">
        <f>F171</f>
        <v>625.4</v>
      </c>
      <c r="G170" s="7">
        <f t="shared" si="28"/>
        <v>0</v>
      </c>
      <c r="H170" s="7">
        <f t="shared" si="28"/>
        <v>625.4</v>
      </c>
    </row>
    <row r="171" spans="1:8" ht="15.75">
      <c r="A171" s="5" t="s">
        <v>59</v>
      </c>
      <c r="B171" s="18">
        <v>14</v>
      </c>
      <c r="C171" s="22" t="s">
        <v>32</v>
      </c>
      <c r="D171" s="18" t="s">
        <v>222</v>
      </c>
      <c r="E171" s="18">
        <v>510</v>
      </c>
      <c r="F171" s="7">
        <v>625.4</v>
      </c>
      <c r="G171" s="7">
        <f>H171-F171</f>
        <v>0</v>
      </c>
      <c r="H171" s="7">
        <v>625.4</v>
      </c>
    </row>
    <row r="172" spans="1:8" ht="20.25" customHeight="1">
      <c r="A172" s="13" t="s">
        <v>326</v>
      </c>
      <c r="B172" s="18">
        <v>14</v>
      </c>
      <c r="C172" s="22" t="s">
        <v>36</v>
      </c>
      <c r="D172" s="18"/>
      <c r="E172" s="15"/>
      <c r="F172" s="7">
        <f>F173</f>
        <v>400</v>
      </c>
      <c r="G172" s="7">
        <f aca="true" t="shared" si="29" ref="G172:H175">G173</f>
        <v>0</v>
      </c>
      <c r="H172" s="7">
        <f t="shared" si="29"/>
        <v>400</v>
      </c>
    </row>
    <row r="173" spans="1:8" ht="63">
      <c r="A173" s="13" t="s">
        <v>327</v>
      </c>
      <c r="B173" s="18">
        <v>14</v>
      </c>
      <c r="C173" s="22" t="s">
        <v>36</v>
      </c>
      <c r="D173" s="18" t="s">
        <v>330</v>
      </c>
      <c r="E173" s="15"/>
      <c r="F173" s="7">
        <f>F174</f>
        <v>400</v>
      </c>
      <c r="G173" s="7">
        <f t="shared" si="29"/>
        <v>0</v>
      </c>
      <c r="H173" s="7">
        <f t="shared" si="29"/>
        <v>400</v>
      </c>
    </row>
    <row r="174" spans="1:8" ht="96.75" customHeight="1">
      <c r="A174" s="13" t="s">
        <v>328</v>
      </c>
      <c r="B174" s="18">
        <v>14</v>
      </c>
      <c r="C174" s="22" t="s">
        <v>36</v>
      </c>
      <c r="D174" s="18" t="s">
        <v>295</v>
      </c>
      <c r="E174" s="15"/>
      <c r="F174" s="7">
        <f>F175</f>
        <v>400</v>
      </c>
      <c r="G174" s="7">
        <f t="shared" si="29"/>
        <v>0</v>
      </c>
      <c r="H174" s="7">
        <f t="shared" si="29"/>
        <v>400</v>
      </c>
    </row>
    <row r="175" spans="1:8" ht="47.25">
      <c r="A175" s="13" t="s">
        <v>294</v>
      </c>
      <c r="B175" s="18">
        <v>14</v>
      </c>
      <c r="C175" s="22" t="s">
        <v>36</v>
      </c>
      <c r="D175" s="18" t="s">
        <v>296</v>
      </c>
      <c r="E175" s="18"/>
      <c r="F175" s="7">
        <f>F176</f>
        <v>400</v>
      </c>
      <c r="G175" s="7">
        <f t="shared" si="29"/>
        <v>0</v>
      </c>
      <c r="H175" s="7">
        <f t="shared" si="29"/>
        <v>400</v>
      </c>
    </row>
    <row r="176" spans="1:8" ht="17.25" customHeight="1">
      <c r="A176" s="5" t="s">
        <v>139</v>
      </c>
      <c r="B176" s="18">
        <v>14</v>
      </c>
      <c r="C176" s="22" t="s">
        <v>36</v>
      </c>
      <c r="D176" s="18" t="s">
        <v>296</v>
      </c>
      <c r="E176" s="18">
        <v>540</v>
      </c>
      <c r="F176" s="7">
        <v>400</v>
      </c>
      <c r="G176" s="7">
        <f>H176-F176</f>
        <v>0</v>
      </c>
      <c r="H176" s="7">
        <v>400</v>
      </c>
    </row>
    <row r="177" ht="12" customHeight="1"/>
    <row r="178" ht="12" customHeight="1"/>
    <row r="179" spans="1:8" ht="12" customHeight="1">
      <c r="A179" s="10" t="s">
        <v>61</v>
      </c>
      <c r="B179" s="4"/>
      <c r="C179" s="4"/>
      <c r="D179" s="15"/>
      <c r="E179" s="15"/>
      <c r="F179" s="16">
        <f>F15+F36+F47+F70+F124+F140+F166+F61+F42</f>
        <v>189297.59999999998</v>
      </c>
      <c r="G179" s="16">
        <f>G15+G36+G47+G70+G124+G140+G166+G61+G42</f>
        <v>-0.10000000000013642</v>
      </c>
      <c r="H179" s="16">
        <f>H15+H36+H47+H70+H124+H140+H166+H61+H42</f>
        <v>190797.49999999997</v>
      </c>
    </row>
  </sheetData>
  <sheetProtection/>
  <mergeCells count="11">
    <mergeCell ref="A2:H2"/>
    <mergeCell ref="A4:H4"/>
    <mergeCell ref="A12:F12"/>
    <mergeCell ref="A9:F9"/>
    <mergeCell ref="A10:F10"/>
    <mergeCell ref="A11:F11"/>
    <mergeCell ref="A1:H1"/>
    <mergeCell ref="A3:H3"/>
    <mergeCell ref="A5:H5"/>
    <mergeCell ref="A6:H6"/>
    <mergeCell ref="A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2"/>
  <sheetViews>
    <sheetView tabSelected="1" workbookViewId="0" topLeftCell="A1">
      <selection activeCell="P17" sqref="P17"/>
    </sheetView>
  </sheetViews>
  <sheetFormatPr defaultColWidth="9.00390625" defaultRowHeight="12.75"/>
  <cols>
    <col min="1" max="1" width="50.875" style="0" customWidth="1"/>
    <col min="2" max="2" width="4.25390625" style="0" customWidth="1"/>
    <col min="3" max="3" width="4.00390625" style="0" customWidth="1"/>
    <col min="4" max="4" width="15.125" style="0" customWidth="1"/>
    <col min="5" max="5" width="5.625" style="0" customWidth="1"/>
    <col min="6" max="6" width="13.75390625" style="0" customWidth="1"/>
    <col min="7" max="7" width="10.875" style="0" customWidth="1"/>
    <col min="8" max="8" width="12.75390625" style="0" customWidth="1"/>
  </cols>
  <sheetData>
    <row r="1" spans="1:8" ht="15.75">
      <c r="A1" s="84" t="s">
        <v>144</v>
      </c>
      <c r="B1" s="84"/>
      <c r="C1" s="84"/>
      <c r="D1" s="84"/>
      <c r="E1" s="84"/>
      <c r="F1" s="84"/>
      <c r="G1" s="84"/>
      <c r="H1" s="84"/>
    </row>
    <row r="2" spans="1:8" ht="15.75">
      <c r="A2" s="84" t="s">
        <v>404</v>
      </c>
      <c r="B2" s="84"/>
      <c r="C2" s="84"/>
      <c r="D2" s="84"/>
      <c r="E2" s="84"/>
      <c r="F2" s="84"/>
      <c r="G2" s="84"/>
      <c r="H2" s="84"/>
    </row>
    <row r="3" spans="1:8" ht="15.75" customHeight="1">
      <c r="A3" s="82" t="s">
        <v>405</v>
      </c>
      <c r="B3" s="82"/>
      <c r="C3" s="82"/>
      <c r="D3" s="82"/>
      <c r="E3" s="82"/>
      <c r="F3" s="82"/>
      <c r="G3" s="82"/>
      <c r="H3" s="82"/>
    </row>
    <row r="4" spans="1:8" ht="15.75" customHeight="1">
      <c r="A4" s="82" t="s">
        <v>388</v>
      </c>
      <c r="B4" s="82"/>
      <c r="C4" s="82"/>
      <c r="D4" s="82"/>
      <c r="E4" s="82"/>
      <c r="F4" s="82"/>
      <c r="G4" s="82"/>
      <c r="H4" s="82"/>
    </row>
    <row r="5" spans="1:8" ht="15.75">
      <c r="A5" s="84" t="s">
        <v>377</v>
      </c>
      <c r="B5" s="84"/>
      <c r="C5" s="84"/>
      <c r="D5" s="84"/>
      <c r="E5" s="84"/>
      <c r="F5" s="84"/>
      <c r="G5" s="84"/>
      <c r="H5" s="84"/>
    </row>
    <row r="6" spans="1:8" ht="15.75">
      <c r="A6" s="84" t="s">
        <v>378</v>
      </c>
      <c r="B6" s="84"/>
      <c r="C6" s="84"/>
      <c r="D6" s="84"/>
      <c r="E6" s="84"/>
      <c r="F6" s="84"/>
      <c r="G6" s="84"/>
      <c r="H6" s="84"/>
    </row>
    <row r="7" spans="1:8" ht="15.75">
      <c r="A7" s="84" t="s">
        <v>416</v>
      </c>
      <c r="B7" s="84"/>
      <c r="C7" s="84"/>
      <c r="D7" s="84"/>
      <c r="E7" s="84"/>
      <c r="F7" s="84"/>
      <c r="G7" s="84"/>
      <c r="H7" s="84"/>
    </row>
    <row r="9" spans="1:8" ht="18.75">
      <c r="A9" s="83" t="s">
        <v>127</v>
      </c>
      <c r="B9" s="83"/>
      <c r="C9" s="83"/>
      <c r="D9" s="83"/>
      <c r="E9" s="83"/>
      <c r="F9" s="83"/>
      <c r="G9" s="83"/>
      <c r="H9" s="83"/>
    </row>
    <row r="10" spans="1:8" ht="18.75">
      <c r="A10" s="83" t="s">
        <v>126</v>
      </c>
      <c r="B10" s="83"/>
      <c r="C10" s="83"/>
      <c r="D10" s="83"/>
      <c r="E10" s="83"/>
      <c r="F10" s="83"/>
      <c r="G10" s="83"/>
      <c r="H10" s="83"/>
    </row>
    <row r="11" spans="1:8" ht="18.75">
      <c r="A11" s="83" t="s">
        <v>129</v>
      </c>
      <c r="B11" s="83"/>
      <c r="C11" s="83"/>
      <c r="D11" s="83"/>
      <c r="E11" s="83"/>
      <c r="F11" s="83"/>
      <c r="G11" s="83"/>
      <c r="H11" s="83"/>
    </row>
    <row r="12" spans="1:8" ht="18.75">
      <c r="A12" s="83" t="s">
        <v>365</v>
      </c>
      <c r="B12" s="83"/>
      <c r="C12" s="83"/>
      <c r="D12" s="83"/>
      <c r="E12" s="83"/>
      <c r="F12" s="83"/>
      <c r="G12" s="83"/>
      <c r="H12" s="83"/>
    </row>
    <row r="13" spans="1:6" ht="18.75">
      <c r="A13" s="83"/>
      <c r="B13" s="83"/>
      <c r="C13" s="83"/>
      <c r="D13" s="83"/>
      <c r="E13" s="83"/>
      <c r="F13" s="83"/>
    </row>
    <row r="14" spans="1:8" ht="18.75">
      <c r="A14" s="1"/>
      <c r="F14" s="85" t="s">
        <v>25</v>
      </c>
      <c r="G14" s="85"/>
      <c r="H14" s="85"/>
    </row>
    <row r="15" spans="1:8" ht="47.25">
      <c r="A15" s="17" t="s">
        <v>26</v>
      </c>
      <c r="B15" s="17" t="s">
        <v>27</v>
      </c>
      <c r="C15" s="17" t="s">
        <v>28</v>
      </c>
      <c r="D15" s="21" t="s">
        <v>29</v>
      </c>
      <c r="E15" s="17" t="s">
        <v>15</v>
      </c>
      <c r="F15" s="17" t="s">
        <v>30</v>
      </c>
      <c r="G15" s="67" t="s">
        <v>389</v>
      </c>
      <c r="H15" s="67" t="s">
        <v>390</v>
      </c>
    </row>
    <row r="16" spans="1:8" ht="15.75">
      <c r="A16" s="12" t="s">
        <v>31</v>
      </c>
      <c r="B16" s="19" t="s">
        <v>32</v>
      </c>
      <c r="C16" s="20"/>
      <c r="D16" s="20"/>
      <c r="E16" s="20"/>
      <c r="F16" s="4">
        <f>F17+F22+F35+F38+F47+F57</f>
        <v>24353.1</v>
      </c>
      <c r="G16" s="4">
        <f>G17+G22+G35+G38+G47+G57</f>
        <v>1209.6000000000004</v>
      </c>
      <c r="H16" s="4">
        <f>H17+H22+H35+H38+H47+H57</f>
        <v>25562.7</v>
      </c>
    </row>
    <row r="17" spans="1:8" s="43" customFormat="1" ht="63">
      <c r="A17" s="12" t="s">
        <v>35</v>
      </c>
      <c r="B17" s="66" t="s">
        <v>32</v>
      </c>
      <c r="C17" s="66" t="s">
        <v>36</v>
      </c>
      <c r="D17" s="66"/>
      <c r="E17" s="66"/>
      <c r="F17" s="4">
        <f>F18</f>
        <v>10</v>
      </c>
      <c r="G17" s="4">
        <f aca="true" t="shared" si="0" ref="G17:H20">G18</f>
        <v>0</v>
      </c>
      <c r="H17" s="4">
        <f>H18</f>
        <v>10</v>
      </c>
    </row>
    <row r="18" spans="1:8" ht="63">
      <c r="A18" s="5" t="s">
        <v>33</v>
      </c>
      <c r="B18" s="6" t="s">
        <v>32</v>
      </c>
      <c r="C18" s="6" t="s">
        <v>36</v>
      </c>
      <c r="D18" s="6" t="s">
        <v>145</v>
      </c>
      <c r="E18" s="6"/>
      <c r="F18" s="7">
        <f>F19</f>
        <v>10</v>
      </c>
      <c r="G18" s="7">
        <f t="shared" si="0"/>
        <v>0</v>
      </c>
      <c r="H18" s="7">
        <f t="shared" si="0"/>
        <v>10</v>
      </c>
    </row>
    <row r="19" spans="1:8" ht="31.5">
      <c r="A19" s="5" t="s">
        <v>83</v>
      </c>
      <c r="B19" s="6" t="s">
        <v>32</v>
      </c>
      <c r="C19" s="6" t="s">
        <v>36</v>
      </c>
      <c r="D19" s="6" t="s">
        <v>146</v>
      </c>
      <c r="E19" s="6"/>
      <c r="F19" s="7">
        <f>F20</f>
        <v>10</v>
      </c>
      <c r="G19" s="7">
        <f t="shared" si="0"/>
        <v>0</v>
      </c>
      <c r="H19" s="7">
        <f t="shared" si="0"/>
        <v>10</v>
      </c>
    </row>
    <row r="20" spans="1:8" ht="31.5">
      <c r="A20" s="5" t="s">
        <v>84</v>
      </c>
      <c r="B20" s="6" t="s">
        <v>32</v>
      </c>
      <c r="C20" s="6" t="s">
        <v>36</v>
      </c>
      <c r="D20" s="6" t="s">
        <v>147</v>
      </c>
      <c r="E20" s="6"/>
      <c r="F20" s="7">
        <f>F21</f>
        <v>10</v>
      </c>
      <c r="G20" s="7">
        <f t="shared" si="0"/>
        <v>0</v>
      </c>
      <c r="H20" s="7">
        <f t="shared" si="0"/>
        <v>10</v>
      </c>
    </row>
    <row r="21" spans="1:8" ht="31.5">
      <c r="A21" s="13" t="s">
        <v>76</v>
      </c>
      <c r="B21" s="6" t="s">
        <v>32</v>
      </c>
      <c r="C21" s="6" t="s">
        <v>36</v>
      </c>
      <c r="D21" s="6" t="s">
        <v>147</v>
      </c>
      <c r="E21" s="6" t="s">
        <v>17</v>
      </c>
      <c r="F21" s="7">
        <f>'Лист1(МП)'!F20</f>
        <v>10</v>
      </c>
      <c r="G21" s="7">
        <f>'Лист1(МП)'!G20</f>
        <v>0</v>
      </c>
      <c r="H21" s="7">
        <f>'Лист1(МП)'!H20</f>
        <v>10</v>
      </c>
    </row>
    <row r="22" spans="1:8" s="43" customFormat="1" ht="66.75" customHeight="1">
      <c r="A22" s="12" t="s">
        <v>10</v>
      </c>
      <c r="B22" s="19" t="s">
        <v>32</v>
      </c>
      <c r="C22" s="19" t="s">
        <v>37</v>
      </c>
      <c r="D22" s="15"/>
      <c r="E22" s="15"/>
      <c r="F22" s="4">
        <f>F23</f>
        <v>17905.8</v>
      </c>
      <c r="G22" s="4">
        <f>G23</f>
        <v>1141.7000000000003</v>
      </c>
      <c r="H22" s="4">
        <f>H23</f>
        <v>19047.5</v>
      </c>
    </row>
    <row r="23" spans="1:8" ht="63">
      <c r="A23" s="13" t="s">
        <v>9</v>
      </c>
      <c r="B23" s="6" t="s">
        <v>32</v>
      </c>
      <c r="C23" s="6" t="s">
        <v>37</v>
      </c>
      <c r="D23" s="6" t="s">
        <v>145</v>
      </c>
      <c r="E23" s="6"/>
      <c r="F23" s="7">
        <f>F25+F29+F31</f>
        <v>17905.8</v>
      </c>
      <c r="G23" s="7">
        <f>G25+G29+G31</f>
        <v>1141.7000000000003</v>
      </c>
      <c r="H23" s="7">
        <f>H25+H29+H31</f>
        <v>19047.5</v>
      </c>
    </row>
    <row r="24" spans="1:8" ht="31.5">
      <c r="A24" s="5" t="s">
        <v>83</v>
      </c>
      <c r="B24" s="6" t="s">
        <v>32</v>
      </c>
      <c r="C24" s="6" t="s">
        <v>37</v>
      </c>
      <c r="D24" s="6" t="s">
        <v>146</v>
      </c>
      <c r="E24" s="6"/>
      <c r="F24" s="7">
        <f>F25+F29</f>
        <v>15645.8</v>
      </c>
      <c r="G24" s="7">
        <f>G25+G29</f>
        <v>1178.7000000000003</v>
      </c>
      <c r="H24" s="7">
        <f>H25+H29</f>
        <v>16824.5</v>
      </c>
    </row>
    <row r="25" spans="1:8" ht="31.5">
      <c r="A25" s="5" t="s">
        <v>84</v>
      </c>
      <c r="B25" s="6" t="s">
        <v>32</v>
      </c>
      <c r="C25" s="6" t="s">
        <v>37</v>
      </c>
      <c r="D25" s="6" t="s">
        <v>147</v>
      </c>
      <c r="E25" s="6"/>
      <c r="F25" s="7">
        <f>F26+F27+F28</f>
        <v>14725</v>
      </c>
      <c r="G25" s="7">
        <f>G26+G27+G28</f>
        <v>1278.7000000000003</v>
      </c>
      <c r="H25" s="7">
        <f>H26+H27+H28</f>
        <v>16003.7</v>
      </c>
    </row>
    <row r="26" spans="1:8" ht="47.25">
      <c r="A26" s="13" t="s">
        <v>75</v>
      </c>
      <c r="B26" s="6" t="s">
        <v>32</v>
      </c>
      <c r="C26" s="6" t="s">
        <v>37</v>
      </c>
      <c r="D26" s="6" t="s">
        <v>147</v>
      </c>
      <c r="E26" s="6" t="s">
        <v>16</v>
      </c>
      <c r="F26" s="36">
        <f>'Лист1(МП)'!F25</f>
        <v>12063.4</v>
      </c>
      <c r="G26" s="36">
        <f>'Лист1(МП)'!G25</f>
        <v>1287</v>
      </c>
      <c r="H26" s="36">
        <f>'Лист1(МП)'!H25</f>
        <v>13350.4</v>
      </c>
    </row>
    <row r="27" spans="1:8" ht="31.5">
      <c r="A27" s="13" t="s">
        <v>76</v>
      </c>
      <c r="B27" s="6" t="s">
        <v>32</v>
      </c>
      <c r="C27" s="6" t="s">
        <v>37</v>
      </c>
      <c r="D27" s="6" t="s">
        <v>147</v>
      </c>
      <c r="E27" s="6" t="s">
        <v>17</v>
      </c>
      <c r="F27" s="36">
        <f>'Лист1(МП)'!F26</f>
        <v>2391.6</v>
      </c>
      <c r="G27" s="36">
        <f>'Лист1(МП)'!G26</f>
        <v>-8.299999999999727</v>
      </c>
      <c r="H27" s="36">
        <f>'Лист1(МП)'!H26</f>
        <v>2383.3</v>
      </c>
    </row>
    <row r="28" spans="1:8" ht="15.75">
      <c r="A28" s="5" t="s">
        <v>85</v>
      </c>
      <c r="B28" s="6" t="s">
        <v>32</v>
      </c>
      <c r="C28" s="6" t="s">
        <v>37</v>
      </c>
      <c r="D28" s="6" t="s">
        <v>147</v>
      </c>
      <c r="E28" s="6" t="s">
        <v>86</v>
      </c>
      <c r="F28" s="36">
        <f>'Лист1(МП)'!F27</f>
        <v>270</v>
      </c>
      <c r="G28" s="36">
        <f>'Лист1(МП)'!G27</f>
        <v>0</v>
      </c>
      <c r="H28" s="36">
        <f>'Лист1(МП)'!H27</f>
        <v>270</v>
      </c>
    </row>
    <row r="29" spans="1:8" ht="47.25">
      <c r="A29" s="13" t="s">
        <v>81</v>
      </c>
      <c r="B29" s="6" t="s">
        <v>32</v>
      </c>
      <c r="C29" s="6" t="s">
        <v>37</v>
      </c>
      <c r="D29" s="6" t="s">
        <v>264</v>
      </c>
      <c r="E29" s="6"/>
      <c r="F29" s="7">
        <f>F30</f>
        <v>920.8</v>
      </c>
      <c r="G29" s="7">
        <f>G30</f>
        <v>-100</v>
      </c>
      <c r="H29" s="7">
        <f>H30</f>
        <v>820.8</v>
      </c>
    </row>
    <row r="30" spans="1:8" ht="47.25">
      <c r="A30" s="13" t="s">
        <v>75</v>
      </c>
      <c r="B30" s="6" t="s">
        <v>32</v>
      </c>
      <c r="C30" s="6" t="s">
        <v>37</v>
      </c>
      <c r="D30" s="6" t="s">
        <v>264</v>
      </c>
      <c r="E30" s="6" t="s">
        <v>16</v>
      </c>
      <c r="F30" s="36">
        <f>'Лист1(МП)'!F29</f>
        <v>920.8</v>
      </c>
      <c r="G30" s="36">
        <f>'Лист1(МП)'!G29</f>
        <v>-100</v>
      </c>
      <c r="H30" s="36">
        <f>'Лист1(МП)'!H29</f>
        <v>820.8</v>
      </c>
    </row>
    <row r="31" spans="1:8" ht="63">
      <c r="A31" s="13" t="s">
        <v>293</v>
      </c>
      <c r="B31" s="6" t="s">
        <v>32</v>
      </c>
      <c r="C31" s="6" t="s">
        <v>37</v>
      </c>
      <c r="D31" s="18" t="s">
        <v>295</v>
      </c>
      <c r="E31" s="6"/>
      <c r="F31" s="36">
        <f>F32</f>
        <v>2260</v>
      </c>
      <c r="G31" s="36">
        <f>G32</f>
        <v>-37</v>
      </c>
      <c r="H31" s="36">
        <f>H32</f>
        <v>2223</v>
      </c>
    </row>
    <row r="32" spans="1:8" ht="47.25">
      <c r="A32" s="13" t="s">
        <v>294</v>
      </c>
      <c r="B32" s="6" t="s">
        <v>32</v>
      </c>
      <c r="C32" s="6" t="s">
        <v>37</v>
      </c>
      <c r="D32" s="18" t="s">
        <v>296</v>
      </c>
      <c r="E32" s="6"/>
      <c r="F32" s="36">
        <f>F33+F34</f>
        <v>2260</v>
      </c>
      <c r="G32" s="36">
        <f>G33+G34</f>
        <v>-37</v>
      </c>
      <c r="H32" s="36">
        <f>H33+H34</f>
        <v>2223</v>
      </c>
    </row>
    <row r="33" spans="1:8" ht="63">
      <c r="A33" s="13" t="s">
        <v>341</v>
      </c>
      <c r="B33" s="6" t="s">
        <v>32</v>
      </c>
      <c r="C33" s="6" t="s">
        <v>37</v>
      </c>
      <c r="D33" s="18" t="s">
        <v>296</v>
      </c>
      <c r="E33" s="6" t="s">
        <v>16</v>
      </c>
      <c r="F33" s="36">
        <f>'Лист1(пер.пол.)'!F19</f>
        <v>2200</v>
      </c>
      <c r="G33" s="36">
        <f>'Лист1(пер.пол.)'!G19</f>
        <v>0</v>
      </c>
      <c r="H33" s="36">
        <f>'Лист1(пер.пол.)'!H19</f>
        <v>2200</v>
      </c>
    </row>
    <row r="34" spans="1:8" ht="63">
      <c r="A34" s="57" t="s">
        <v>266</v>
      </c>
      <c r="B34" s="6" t="s">
        <v>32</v>
      </c>
      <c r="C34" s="6" t="s">
        <v>37</v>
      </c>
      <c r="D34" s="18" t="s">
        <v>296</v>
      </c>
      <c r="E34" s="6" t="s">
        <v>16</v>
      </c>
      <c r="F34" s="36">
        <f>'Лист1(МП)'!F32</f>
        <v>60</v>
      </c>
      <c r="G34" s="36">
        <f>'Лист1(МП)'!G32</f>
        <v>-37</v>
      </c>
      <c r="H34" s="36">
        <f>'Лист1(МП)'!H32</f>
        <v>23</v>
      </c>
    </row>
    <row r="35" spans="1:8" s="43" customFormat="1" ht="15.75">
      <c r="A35" s="12" t="s">
        <v>246</v>
      </c>
      <c r="B35" s="3" t="s">
        <v>32</v>
      </c>
      <c r="C35" s="3" t="s">
        <v>38</v>
      </c>
      <c r="D35" s="3"/>
      <c r="E35" s="3"/>
      <c r="F35" s="4">
        <f aca="true" t="shared" si="1" ref="F35:H36">F36</f>
        <v>2.8</v>
      </c>
      <c r="G35" s="4">
        <f t="shared" si="1"/>
        <v>0</v>
      </c>
      <c r="H35" s="4">
        <f t="shared" si="1"/>
        <v>2.8</v>
      </c>
    </row>
    <row r="36" spans="1:8" ht="63">
      <c r="A36" s="5" t="s">
        <v>247</v>
      </c>
      <c r="B36" s="6" t="s">
        <v>32</v>
      </c>
      <c r="C36" s="6" t="s">
        <v>38</v>
      </c>
      <c r="D36" s="6" t="s">
        <v>248</v>
      </c>
      <c r="E36" s="6"/>
      <c r="F36" s="7">
        <f t="shared" si="1"/>
        <v>2.8</v>
      </c>
      <c r="G36" s="7">
        <f t="shared" si="1"/>
        <v>0</v>
      </c>
      <c r="H36" s="7">
        <f t="shared" si="1"/>
        <v>2.8</v>
      </c>
    </row>
    <row r="37" spans="1:8" ht="31.5">
      <c r="A37" s="13" t="s">
        <v>76</v>
      </c>
      <c r="B37" s="6" t="s">
        <v>32</v>
      </c>
      <c r="C37" s="6" t="s">
        <v>38</v>
      </c>
      <c r="D37" s="6" t="s">
        <v>248</v>
      </c>
      <c r="E37" s="6" t="s">
        <v>17</v>
      </c>
      <c r="F37" s="7">
        <f>'Лист1(пер.пол.)'!F23</f>
        <v>2.8</v>
      </c>
      <c r="G37" s="7">
        <f>'Лист1(пер.пол.)'!G23</f>
        <v>0</v>
      </c>
      <c r="H37" s="7">
        <f>'Лист1(пер.пол.)'!H23</f>
        <v>2.8</v>
      </c>
    </row>
    <row r="38" spans="1:8" s="43" customFormat="1" ht="47.25">
      <c r="A38" s="12" t="s">
        <v>39</v>
      </c>
      <c r="B38" s="19" t="s">
        <v>32</v>
      </c>
      <c r="C38" s="19" t="s">
        <v>40</v>
      </c>
      <c r="D38" s="15"/>
      <c r="E38" s="15"/>
      <c r="F38" s="4">
        <f>F39</f>
        <v>3736.4</v>
      </c>
      <c r="G38" s="4">
        <f aca="true" t="shared" si="2" ref="G38:H40">G39</f>
        <v>100</v>
      </c>
      <c r="H38" s="4">
        <f t="shared" si="2"/>
        <v>3836.4</v>
      </c>
    </row>
    <row r="39" spans="1:8" ht="63">
      <c r="A39" s="13" t="s">
        <v>9</v>
      </c>
      <c r="B39" s="22" t="s">
        <v>32</v>
      </c>
      <c r="C39" s="22" t="s">
        <v>40</v>
      </c>
      <c r="D39" s="6" t="s">
        <v>145</v>
      </c>
      <c r="E39" s="14"/>
      <c r="F39" s="7">
        <f>F40</f>
        <v>3736.4</v>
      </c>
      <c r="G39" s="7">
        <f t="shared" si="2"/>
        <v>100</v>
      </c>
      <c r="H39" s="7">
        <f>H40</f>
        <v>3836.4</v>
      </c>
    </row>
    <row r="40" spans="1:8" ht="31.5">
      <c r="A40" s="5" t="s">
        <v>83</v>
      </c>
      <c r="B40" s="6" t="s">
        <v>32</v>
      </c>
      <c r="C40" s="6" t="s">
        <v>40</v>
      </c>
      <c r="D40" s="6" t="s">
        <v>146</v>
      </c>
      <c r="E40" s="14"/>
      <c r="F40" s="7">
        <f>F41</f>
        <v>3736.4</v>
      </c>
      <c r="G40" s="7">
        <f t="shared" si="2"/>
        <v>100</v>
      </c>
      <c r="H40" s="7">
        <f t="shared" si="2"/>
        <v>3836.4</v>
      </c>
    </row>
    <row r="41" spans="1:8" ht="31.5">
      <c r="A41" s="5" t="s">
        <v>84</v>
      </c>
      <c r="B41" s="6" t="s">
        <v>32</v>
      </c>
      <c r="C41" s="6" t="s">
        <v>40</v>
      </c>
      <c r="D41" s="6" t="s">
        <v>147</v>
      </c>
      <c r="E41" s="18"/>
      <c r="F41" s="7">
        <f>F42+F43+F44+F45+F46</f>
        <v>3736.4</v>
      </c>
      <c r="G41" s="7">
        <f>G42+G43+G44+G45+G46</f>
        <v>100</v>
      </c>
      <c r="H41" s="7">
        <f>H42+H43+H44+H45+H46</f>
        <v>3836.4</v>
      </c>
    </row>
    <row r="42" spans="1:8" ht="47.25">
      <c r="A42" s="12" t="s">
        <v>75</v>
      </c>
      <c r="B42" s="6" t="s">
        <v>32</v>
      </c>
      <c r="C42" s="6" t="s">
        <v>40</v>
      </c>
      <c r="D42" s="6" t="s">
        <v>147</v>
      </c>
      <c r="E42" s="6" t="s">
        <v>16</v>
      </c>
      <c r="F42" s="36">
        <f>'Лист1(МП)'!F37</f>
        <v>2990.8</v>
      </c>
      <c r="G42" s="36">
        <f>'Лист1(МП)'!G37</f>
        <v>0</v>
      </c>
      <c r="H42" s="36">
        <f>'Лист1(МП)'!H37</f>
        <v>2990.8</v>
      </c>
    </row>
    <row r="43" spans="1:8" ht="31.5">
      <c r="A43" s="13" t="s">
        <v>76</v>
      </c>
      <c r="B43" s="6" t="s">
        <v>32</v>
      </c>
      <c r="C43" s="6" t="s">
        <v>40</v>
      </c>
      <c r="D43" s="6" t="s">
        <v>147</v>
      </c>
      <c r="E43" s="6" t="s">
        <v>17</v>
      </c>
      <c r="F43" s="36">
        <f>'Лист1(МП)'!F39</f>
        <v>316.5</v>
      </c>
      <c r="G43" s="36">
        <f>'Лист1(МП)'!G39</f>
        <v>0</v>
      </c>
      <c r="H43" s="36">
        <f>'Лист1(МП)'!H39</f>
        <v>316.5</v>
      </c>
    </row>
    <row r="44" spans="1:8" ht="15.75">
      <c r="A44" s="5" t="s">
        <v>85</v>
      </c>
      <c r="B44" s="6" t="s">
        <v>32</v>
      </c>
      <c r="C44" s="6" t="s">
        <v>40</v>
      </c>
      <c r="D44" s="6" t="s">
        <v>147</v>
      </c>
      <c r="E44" s="6" t="s">
        <v>86</v>
      </c>
      <c r="F44" s="36">
        <f>'Лист1(МП)'!F41</f>
        <v>2.6</v>
      </c>
      <c r="G44" s="36">
        <f>'Лист1(МП)'!G41</f>
        <v>0</v>
      </c>
      <c r="H44" s="36">
        <f>'Лист1(МП)'!H41</f>
        <v>2.6</v>
      </c>
    </row>
    <row r="45" spans="1:8" ht="47.25">
      <c r="A45" s="13" t="s">
        <v>75</v>
      </c>
      <c r="B45" s="6" t="s">
        <v>32</v>
      </c>
      <c r="C45" s="6" t="s">
        <v>40</v>
      </c>
      <c r="D45" s="6" t="s">
        <v>393</v>
      </c>
      <c r="E45" s="6" t="s">
        <v>16</v>
      </c>
      <c r="F45" s="36">
        <f>'Лист1(МП)'!F38</f>
        <v>424.5</v>
      </c>
      <c r="G45" s="36">
        <f>'Лист1(МП)'!G38</f>
        <v>100</v>
      </c>
      <c r="H45" s="36">
        <f>'Лист1(МП)'!H38</f>
        <v>524.5</v>
      </c>
    </row>
    <row r="46" spans="1:8" ht="31.5">
      <c r="A46" s="13" t="s">
        <v>76</v>
      </c>
      <c r="B46" s="6" t="s">
        <v>32</v>
      </c>
      <c r="C46" s="6" t="s">
        <v>40</v>
      </c>
      <c r="D46" s="6" t="s">
        <v>393</v>
      </c>
      <c r="E46" s="6" t="s">
        <v>17</v>
      </c>
      <c r="F46" s="36">
        <f>'Лист1(МП)'!F40</f>
        <v>2</v>
      </c>
      <c r="G46" s="36">
        <f>'Лист1(МП)'!G40</f>
        <v>0</v>
      </c>
      <c r="H46" s="36">
        <f>'Лист1(МП)'!H40</f>
        <v>2</v>
      </c>
    </row>
    <row r="47" spans="1:8" ht="15.75">
      <c r="A47" s="2" t="s">
        <v>42</v>
      </c>
      <c r="B47" s="3" t="s">
        <v>32</v>
      </c>
      <c r="C47" s="3" t="s">
        <v>65</v>
      </c>
      <c r="D47" s="32"/>
      <c r="E47" s="3"/>
      <c r="F47" s="4">
        <f>F48</f>
        <v>500</v>
      </c>
      <c r="G47" s="4">
        <f aca="true" t="shared" si="3" ref="G47:H49">G48</f>
        <v>0</v>
      </c>
      <c r="H47" s="4">
        <f t="shared" si="3"/>
        <v>500</v>
      </c>
    </row>
    <row r="48" spans="1:8" ht="47.25">
      <c r="A48" s="5" t="s">
        <v>87</v>
      </c>
      <c r="B48" s="6" t="s">
        <v>32</v>
      </c>
      <c r="C48" s="6" t="s">
        <v>65</v>
      </c>
      <c r="D48" s="8" t="s">
        <v>148</v>
      </c>
      <c r="E48" s="6"/>
      <c r="F48" s="7">
        <f>F49</f>
        <v>500</v>
      </c>
      <c r="G48" s="7">
        <f t="shared" si="3"/>
        <v>0</v>
      </c>
      <c r="H48" s="7">
        <f t="shared" si="3"/>
        <v>500</v>
      </c>
    </row>
    <row r="49" spans="1:8" ht="15.75">
      <c r="A49" s="5" t="s">
        <v>42</v>
      </c>
      <c r="B49" s="6" t="s">
        <v>32</v>
      </c>
      <c r="C49" s="6" t="s">
        <v>65</v>
      </c>
      <c r="D49" s="8" t="s">
        <v>149</v>
      </c>
      <c r="E49" s="6"/>
      <c r="F49" s="7">
        <f>F50</f>
        <v>500</v>
      </c>
      <c r="G49" s="7">
        <f t="shared" si="3"/>
        <v>0</v>
      </c>
      <c r="H49" s="7">
        <f t="shared" si="3"/>
        <v>500</v>
      </c>
    </row>
    <row r="50" spans="1:8" ht="15.75">
      <c r="A50" s="5" t="s">
        <v>88</v>
      </c>
      <c r="B50" s="6" t="s">
        <v>32</v>
      </c>
      <c r="C50" s="6" t="s">
        <v>65</v>
      </c>
      <c r="D50" s="8" t="s">
        <v>150</v>
      </c>
      <c r="E50" s="6"/>
      <c r="F50" s="7">
        <f>F51+F53+F55</f>
        <v>500</v>
      </c>
      <c r="G50" s="7">
        <f>G51+G53+G55</f>
        <v>0</v>
      </c>
      <c r="H50" s="7">
        <f>H51+H53+H55</f>
        <v>500</v>
      </c>
    </row>
    <row r="51" spans="1:8" ht="31.5" customHeight="1">
      <c r="A51" s="5" t="s">
        <v>12</v>
      </c>
      <c r="B51" s="6" t="s">
        <v>32</v>
      </c>
      <c r="C51" s="6" t="s">
        <v>65</v>
      </c>
      <c r="D51" s="8" t="s">
        <v>151</v>
      </c>
      <c r="E51" s="6"/>
      <c r="F51" s="7">
        <f>F52</f>
        <v>300</v>
      </c>
      <c r="G51" s="7">
        <f>G52</f>
        <v>0</v>
      </c>
      <c r="H51" s="7">
        <f>H52</f>
        <v>300</v>
      </c>
    </row>
    <row r="52" spans="1:8" ht="15.75">
      <c r="A52" s="5" t="s">
        <v>80</v>
      </c>
      <c r="B52" s="6" t="s">
        <v>32</v>
      </c>
      <c r="C52" s="6" t="s">
        <v>65</v>
      </c>
      <c r="D52" s="8" t="s">
        <v>151</v>
      </c>
      <c r="E52" s="6" t="s">
        <v>89</v>
      </c>
      <c r="F52" s="7">
        <f>'Лист1(МП)'!F47</f>
        <v>300</v>
      </c>
      <c r="G52" s="7">
        <f>'Лист1(МП)'!G47</f>
        <v>0</v>
      </c>
      <c r="H52" s="7">
        <f>'Лист1(МП)'!H47</f>
        <v>300</v>
      </c>
    </row>
    <row r="53" spans="1:8" ht="47.25">
      <c r="A53" s="5" t="s">
        <v>6</v>
      </c>
      <c r="B53" s="6" t="s">
        <v>32</v>
      </c>
      <c r="C53" s="6" t="s">
        <v>65</v>
      </c>
      <c r="D53" s="8" t="s">
        <v>152</v>
      </c>
      <c r="E53" s="6"/>
      <c r="F53" s="7">
        <f>F54</f>
        <v>150</v>
      </c>
      <c r="G53" s="7">
        <f>G54</f>
        <v>0</v>
      </c>
      <c r="H53" s="7">
        <f>H54</f>
        <v>150</v>
      </c>
    </row>
    <row r="54" spans="1:8" ht="15.75">
      <c r="A54" s="5" t="s">
        <v>80</v>
      </c>
      <c r="B54" s="6" t="s">
        <v>32</v>
      </c>
      <c r="C54" s="6" t="s">
        <v>65</v>
      </c>
      <c r="D54" s="8" t="s">
        <v>152</v>
      </c>
      <c r="E54" s="6" t="s">
        <v>89</v>
      </c>
      <c r="F54" s="7">
        <f>'Лист1(МП)'!F49</f>
        <v>150</v>
      </c>
      <c r="G54" s="7">
        <f>'Лист1(МП)'!G49</f>
        <v>0</v>
      </c>
      <c r="H54" s="7">
        <f>'Лист1(МП)'!H49</f>
        <v>150</v>
      </c>
    </row>
    <row r="55" spans="1:8" ht="31.5">
      <c r="A55" s="5" t="s">
        <v>90</v>
      </c>
      <c r="B55" s="6" t="s">
        <v>32</v>
      </c>
      <c r="C55" s="6" t="s">
        <v>65</v>
      </c>
      <c r="D55" s="8" t="s">
        <v>153</v>
      </c>
      <c r="E55" s="6"/>
      <c r="F55" s="7">
        <f>F56</f>
        <v>50</v>
      </c>
      <c r="G55" s="7">
        <f>G56</f>
        <v>0</v>
      </c>
      <c r="H55" s="7">
        <f>H56</f>
        <v>50</v>
      </c>
    </row>
    <row r="56" spans="1:8" ht="15.75">
      <c r="A56" s="5" t="s">
        <v>80</v>
      </c>
      <c r="B56" s="6" t="s">
        <v>32</v>
      </c>
      <c r="C56" s="6" t="s">
        <v>65</v>
      </c>
      <c r="D56" s="8" t="s">
        <v>153</v>
      </c>
      <c r="E56" s="6" t="s">
        <v>89</v>
      </c>
      <c r="F56" s="7">
        <f>'Лист1(МП)'!F51</f>
        <v>50</v>
      </c>
      <c r="G56" s="7">
        <f>'Лист1(МП)'!G51</f>
        <v>0</v>
      </c>
      <c r="H56" s="7">
        <f>'Лист1(МП)'!H51</f>
        <v>50</v>
      </c>
    </row>
    <row r="57" spans="1:8" s="43" customFormat="1" ht="15.75">
      <c r="A57" s="12" t="s">
        <v>43</v>
      </c>
      <c r="B57" s="19" t="s">
        <v>32</v>
      </c>
      <c r="C57" s="15">
        <v>13</v>
      </c>
      <c r="D57" s="15"/>
      <c r="E57" s="15"/>
      <c r="F57" s="4">
        <f>F58+F63+F69+F66+F72+F77+F82+F79+F75</f>
        <v>2198.1000000000004</v>
      </c>
      <c r="G57" s="4">
        <f>G58+G63+G69+G66+G72+G77+G82+G79+G75</f>
        <v>-32.10000000000002</v>
      </c>
      <c r="H57" s="4">
        <f>H58+H63+H69+H66+H72+H77+H82+H79+H75</f>
        <v>2166</v>
      </c>
    </row>
    <row r="58" spans="1:8" ht="63">
      <c r="A58" s="13" t="s">
        <v>9</v>
      </c>
      <c r="B58" s="6" t="s">
        <v>32</v>
      </c>
      <c r="C58" s="6" t="s">
        <v>66</v>
      </c>
      <c r="D58" s="6" t="s">
        <v>145</v>
      </c>
      <c r="E58" s="6"/>
      <c r="F58" s="7">
        <f aca="true" t="shared" si="4" ref="F58:H59">F59</f>
        <v>209</v>
      </c>
      <c r="G58" s="7">
        <f t="shared" si="4"/>
        <v>0</v>
      </c>
      <c r="H58" s="7">
        <f t="shared" si="4"/>
        <v>209</v>
      </c>
    </row>
    <row r="59" spans="1:8" ht="15.75">
      <c r="A59" s="5" t="s">
        <v>98</v>
      </c>
      <c r="B59" s="6" t="s">
        <v>32</v>
      </c>
      <c r="C59" s="6" t="s">
        <v>66</v>
      </c>
      <c r="D59" s="6" t="s">
        <v>154</v>
      </c>
      <c r="E59" s="6"/>
      <c r="F59" s="7">
        <f t="shared" si="4"/>
        <v>209</v>
      </c>
      <c r="G59" s="7">
        <f t="shared" si="4"/>
        <v>0</v>
      </c>
      <c r="H59" s="7">
        <f t="shared" si="4"/>
        <v>209</v>
      </c>
    </row>
    <row r="60" spans="1:8" ht="18" customHeight="1">
      <c r="A60" s="5" t="s">
        <v>64</v>
      </c>
      <c r="B60" s="6" t="s">
        <v>32</v>
      </c>
      <c r="C60" s="6" t="s">
        <v>66</v>
      </c>
      <c r="D60" s="6" t="s">
        <v>155</v>
      </c>
      <c r="E60" s="6"/>
      <c r="F60" s="7">
        <f>F62+F61</f>
        <v>209</v>
      </c>
      <c r="G60" s="7">
        <f>G62+G61</f>
        <v>0</v>
      </c>
      <c r="H60" s="7">
        <f>H62+H61</f>
        <v>209</v>
      </c>
    </row>
    <row r="61" spans="1:8" ht="47.25">
      <c r="A61" s="13" t="s">
        <v>75</v>
      </c>
      <c r="B61" s="6" t="s">
        <v>32</v>
      </c>
      <c r="C61" s="6" t="s">
        <v>66</v>
      </c>
      <c r="D61" s="6" t="s">
        <v>155</v>
      </c>
      <c r="E61" s="6" t="s">
        <v>16</v>
      </c>
      <c r="F61" s="7">
        <f>'Лист1(пер.пол.)'!F28</f>
        <v>100</v>
      </c>
      <c r="G61" s="7">
        <f>'Лист1(пер.пол.)'!G28</f>
        <v>0</v>
      </c>
      <c r="H61" s="7">
        <f>'Лист1(пер.пол.)'!H28</f>
        <v>100</v>
      </c>
    </row>
    <row r="62" spans="1:8" ht="31.5">
      <c r="A62" s="13" t="s">
        <v>76</v>
      </c>
      <c r="B62" s="6" t="s">
        <v>32</v>
      </c>
      <c r="C62" s="6" t="s">
        <v>66</v>
      </c>
      <c r="D62" s="6" t="s">
        <v>155</v>
      </c>
      <c r="E62" s="6" t="s">
        <v>17</v>
      </c>
      <c r="F62" s="7">
        <f>'Лист1(пер.пол.)'!F29</f>
        <v>109</v>
      </c>
      <c r="G62" s="7">
        <f>'Лист1(пер.пол.)'!G29</f>
        <v>0</v>
      </c>
      <c r="H62" s="7">
        <f>'Лист1(пер.пол.)'!H29</f>
        <v>109</v>
      </c>
    </row>
    <row r="63" spans="1:8" ht="32.25" customHeight="1">
      <c r="A63" s="33" t="s">
        <v>107</v>
      </c>
      <c r="B63" s="40" t="s">
        <v>32</v>
      </c>
      <c r="C63" s="40" t="s">
        <v>66</v>
      </c>
      <c r="D63" s="41" t="s">
        <v>165</v>
      </c>
      <c r="E63" s="35"/>
      <c r="F63" s="36">
        <f aca="true" t="shared" si="5" ref="F63:H64">F64</f>
        <v>1050.2</v>
      </c>
      <c r="G63" s="36">
        <f t="shared" si="5"/>
        <v>0</v>
      </c>
      <c r="H63" s="36">
        <f t="shared" si="5"/>
        <v>1050.2</v>
      </c>
    </row>
    <row r="64" spans="1:8" ht="58.5" customHeight="1">
      <c r="A64" s="37" t="s">
        <v>52</v>
      </c>
      <c r="B64" s="34" t="s">
        <v>32</v>
      </c>
      <c r="C64" s="34" t="s">
        <v>66</v>
      </c>
      <c r="D64" s="41" t="s">
        <v>200</v>
      </c>
      <c r="E64" s="36"/>
      <c r="F64" s="36">
        <f t="shared" si="5"/>
        <v>1050.2</v>
      </c>
      <c r="G64" s="36">
        <f t="shared" si="5"/>
        <v>0</v>
      </c>
      <c r="H64" s="36">
        <f t="shared" si="5"/>
        <v>1050.2</v>
      </c>
    </row>
    <row r="65" spans="1:8" ht="32.25" customHeight="1">
      <c r="A65" s="33" t="s">
        <v>75</v>
      </c>
      <c r="B65" s="34" t="s">
        <v>32</v>
      </c>
      <c r="C65" s="34" t="s">
        <v>66</v>
      </c>
      <c r="D65" s="41" t="s">
        <v>200</v>
      </c>
      <c r="E65" s="36">
        <v>100</v>
      </c>
      <c r="F65" s="7">
        <f>'Лист1(МП)'!F55</f>
        <v>1050.2</v>
      </c>
      <c r="G65" s="7">
        <f>'Лист1(МП)'!G55</f>
        <v>0</v>
      </c>
      <c r="H65" s="7">
        <f>'Лист1(МП)'!H55</f>
        <v>1050.2</v>
      </c>
    </row>
    <row r="66" spans="1:8" ht="48" customHeight="1">
      <c r="A66" s="31" t="s">
        <v>280</v>
      </c>
      <c r="B66" s="22" t="s">
        <v>32</v>
      </c>
      <c r="C66" s="18">
        <v>13</v>
      </c>
      <c r="D66" s="18" t="s">
        <v>159</v>
      </c>
      <c r="E66" s="18"/>
      <c r="F66" s="7">
        <f aca="true" t="shared" si="6" ref="F66:H67">F67</f>
        <v>20</v>
      </c>
      <c r="G66" s="7">
        <f t="shared" si="6"/>
        <v>0</v>
      </c>
      <c r="H66" s="7">
        <f t="shared" si="6"/>
        <v>20</v>
      </c>
    </row>
    <row r="67" spans="1:8" ht="31.5">
      <c r="A67" s="5" t="s">
        <v>125</v>
      </c>
      <c r="B67" s="22" t="s">
        <v>32</v>
      </c>
      <c r="C67" s="18">
        <v>13</v>
      </c>
      <c r="D67" s="18" t="s">
        <v>160</v>
      </c>
      <c r="E67" s="18"/>
      <c r="F67" s="7">
        <f t="shared" si="6"/>
        <v>20</v>
      </c>
      <c r="G67" s="7">
        <f t="shared" si="6"/>
        <v>0</v>
      </c>
      <c r="H67" s="7">
        <f t="shared" si="6"/>
        <v>20</v>
      </c>
    </row>
    <row r="68" spans="1:8" ht="31.5">
      <c r="A68" s="13" t="s">
        <v>76</v>
      </c>
      <c r="B68" s="22" t="s">
        <v>32</v>
      </c>
      <c r="C68" s="18">
        <v>13</v>
      </c>
      <c r="D68" s="18" t="s">
        <v>160</v>
      </c>
      <c r="E68" s="18">
        <v>200</v>
      </c>
      <c r="F68" s="7">
        <f>'Лист1(МП)'!F58</f>
        <v>20</v>
      </c>
      <c r="G68" s="7">
        <f>'Лист1(МП)'!G58</f>
        <v>0</v>
      </c>
      <c r="H68" s="7">
        <f>'Лист1(МП)'!H58</f>
        <v>20</v>
      </c>
    </row>
    <row r="69" spans="1:8" ht="47.25">
      <c r="A69" s="31" t="s">
        <v>255</v>
      </c>
      <c r="B69" s="22" t="s">
        <v>32</v>
      </c>
      <c r="C69" s="18">
        <v>13</v>
      </c>
      <c r="D69" s="18" t="s">
        <v>157</v>
      </c>
      <c r="E69" s="18"/>
      <c r="F69" s="7">
        <f aca="true" t="shared" si="7" ref="F69:H70">F70</f>
        <v>20</v>
      </c>
      <c r="G69" s="7">
        <f t="shared" si="7"/>
        <v>0</v>
      </c>
      <c r="H69" s="7">
        <f t="shared" si="7"/>
        <v>20</v>
      </c>
    </row>
    <row r="70" spans="1:8" ht="31.5">
      <c r="A70" s="13" t="s">
        <v>121</v>
      </c>
      <c r="B70" s="22" t="s">
        <v>32</v>
      </c>
      <c r="C70" s="18">
        <v>13</v>
      </c>
      <c r="D70" s="18" t="s">
        <v>158</v>
      </c>
      <c r="E70" s="18"/>
      <c r="F70" s="7">
        <f t="shared" si="7"/>
        <v>20</v>
      </c>
      <c r="G70" s="7">
        <f t="shared" si="7"/>
        <v>0</v>
      </c>
      <c r="H70" s="7">
        <f t="shared" si="7"/>
        <v>20</v>
      </c>
    </row>
    <row r="71" spans="1:8" ht="31.5">
      <c r="A71" s="13" t="s">
        <v>76</v>
      </c>
      <c r="B71" s="22" t="s">
        <v>32</v>
      </c>
      <c r="C71" s="18">
        <v>13</v>
      </c>
      <c r="D71" s="18" t="s">
        <v>158</v>
      </c>
      <c r="E71" s="18">
        <v>200</v>
      </c>
      <c r="F71" s="7">
        <f>'Лист1(МП)'!F61</f>
        <v>20</v>
      </c>
      <c r="G71" s="7">
        <f>'Лист1(МП)'!G61</f>
        <v>0</v>
      </c>
      <c r="H71" s="7">
        <f>'Лист1(МП)'!H61</f>
        <v>20</v>
      </c>
    </row>
    <row r="72" spans="1:8" ht="110.25">
      <c r="A72" s="13" t="s">
        <v>338</v>
      </c>
      <c r="B72" s="22" t="s">
        <v>32</v>
      </c>
      <c r="C72" s="18">
        <v>13</v>
      </c>
      <c r="D72" s="51" t="s">
        <v>340</v>
      </c>
      <c r="E72" s="18"/>
      <c r="F72" s="7">
        <f aca="true" t="shared" si="8" ref="F72:H73">F73</f>
        <v>150.9</v>
      </c>
      <c r="G72" s="7">
        <f t="shared" si="8"/>
        <v>0</v>
      </c>
      <c r="H72" s="7">
        <f t="shared" si="8"/>
        <v>150.9</v>
      </c>
    </row>
    <row r="73" spans="1:8" ht="31.5">
      <c r="A73" s="13" t="s">
        <v>339</v>
      </c>
      <c r="B73" s="22" t="s">
        <v>32</v>
      </c>
      <c r="C73" s="18">
        <v>13</v>
      </c>
      <c r="D73" s="51" t="s">
        <v>340</v>
      </c>
      <c r="E73" s="18"/>
      <c r="F73" s="7">
        <f t="shared" si="8"/>
        <v>150.9</v>
      </c>
      <c r="G73" s="7">
        <f t="shared" si="8"/>
        <v>0</v>
      </c>
      <c r="H73" s="7">
        <f t="shared" si="8"/>
        <v>150.9</v>
      </c>
    </row>
    <row r="74" spans="1:8" ht="31.5">
      <c r="A74" s="13" t="s">
        <v>76</v>
      </c>
      <c r="B74" s="22" t="s">
        <v>32</v>
      </c>
      <c r="C74" s="18">
        <v>13</v>
      </c>
      <c r="D74" s="51" t="s">
        <v>340</v>
      </c>
      <c r="E74" s="18">
        <v>200</v>
      </c>
      <c r="F74" s="7">
        <f>'Лист1(пер.пол.)'!F32</f>
        <v>150.9</v>
      </c>
      <c r="G74" s="7">
        <f>'Лист1(пер.пол.)'!G32</f>
        <v>0</v>
      </c>
      <c r="H74" s="7">
        <f>'Лист1(пер.пол.)'!H32</f>
        <v>150.9</v>
      </c>
    </row>
    <row r="75" spans="1:8" ht="47.25">
      <c r="A75" s="31" t="s">
        <v>267</v>
      </c>
      <c r="B75" s="22" t="s">
        <v>32</v>
      </c>
      <c r="C75" s="18">
        <v>13</v>
      </c>
      <c r="D75" s="51" t="s">
        <v>270</v>
      </c>
      <c r="E75" s="18"/>
      <c r="F75" s="7">
        <f>F76</f>
        <v>50</v>
      </c>
      <c r="G75" s="7">
        <f>G76</f>
        <v>0</v>
      </c>
      <c r="H75" s="7">
        <f>H76</f>
        <v>50</v>
      </c>
    </row>
    <row r="76" spans="1:8" ht="31.5">
      <c r="A76" s="13" t="s">
        <v>121</v>
      </c>
      <c r="B76" s="22" t="s">
        <v>32</v>
      </c>
      <c r="C76" s="18">
        <v>13</v>
      </c>
      <c r="D76" s="51" t="s">
        <v>271</v>
      </c>
      <c r="E76" s="18">
        <v>200</v>
      </c>
      <c r="F76" s="7">
        <f>'Лист1(МП)'!F63</f>
        <v>50</v>
      </c>
      <c r="G76" s="7">
        <f>'Лист1(МП)'!G63</f>
        <v>0</v>
      </c>
      <c r="H76" s="7">
        <f>'Лист1(МП)'!H63</f>
        <v>50</v>
      </c>
    </row>
    <row r="77" spans="1:8" ht="31.5">
      <c r="A77" s="31" t="s">
        <v>281</v>
      </c>
      <c r="B77" s="22" t="s">
        <v>32</v>
      </c>
      <c r="C77" s="18">
        <v>13</v>
      </c>
      <c r="D77" s="51" t="s">
        <v>217</v>
      </c>
      <c r="E77" s="18"/>
      <c r="F77" s="7">
        <f>F78</f>
        <v>15</v>
      </c>
      <c r="G77" s="7">
        <f>G78</f>
        <v>0</v>
      </c>
      <c r="H77" s="7">
        <f>H78</f>
        <v>15</v>
      </c>
    </row>
    <row r="78" spans="1:8" ht="31.5">
      <c r="A78" s="13" t="s">
        <v>121</v>
      </c>
      <c r="B78" s="22" t="s">
        <v>32</v>
      </c>
      <c r="C78" s="18">
        <v>13</v>
      </c>
      <c r="D78" s="51" t="s">
        <v>260</v>
      </c>
      <c r="E78" s="18">
        <v>200</v>
      </c>
      <c r="F78" s="7">
        <f>'Лист1(МП)'!F65</f>
        <v>15</v>
      </c>
      <c r="G78" s="7">
        <f>'Лист1(МП)'!G65</f>
        <v>0</v>
      </c>
      <c r="H78" s="7">
        <f>'Лист1(МП)'!H65</f>
        <v>15</v>
      </c>
    </row>
    <row r="79" spans="1:8" ht="63">
      <c r="A79" s="13" t="s">
        <v>293</v>
      </c>
      <c r="B79" s="6" t="s">
        <v>32</v>
      </c>
      <c r="C79" s="18">
        <v>13</v>
      </c>
      <c r="D79" s="18" t="s">
        <v>295</v>
      </c>
      <c r="E79" s="6"/>
      <c r="F79" s="36">
        <f aca="true" t="shared" si="9" ref="F79:H80">F80</f>
        <v>180</v>
      </c>
      <c r="G79" s="36">
        <f t="shared" si="9"/>
        <v>0</v>
      </c>
      <c r="H79" s="36">
        <f t="shared" si="9"/>
        <v>180</v>
      </c>
    </row>
    <row r="80" spans="1:8" ht="47.25">
      <c r="A80" s="13" t="s">
        <v>294</v>
      </c>
      <c r="B80" s="6" t="s">
        <v>32</v>
      </c>
      <c r="C80" s="18">
        <v>13</v>
      </c>
      <c r="D80" s="18" t="s">
        <v>296</v>
      </c>
      <c r="E80" s="6"/>
      <c r="F80" s="36">
        <f t="shared" si="9"/>
        <v>180</v>
      </c>
      <c r="G80" s="36">
        <f t="shared" si="9"/>
        <v>0</v>
      </c>
      <c r="H80" s="36">
        <f t="shared" si="9"/>
        <v>180</v>
      </c>
    </row>
    <row r="81" spans="1:8" ht="63">
      <c r="A81" s="13" t="s">
        <v>341</v>
      </c>
      <c r="B81" s="6" t="s">
        <v>32</v>
      </c>
      <c r="C81" s="18">
        <v>13</v>
      </c>
      <c r="D81" s="18" t="s">
        <v>296</v>
      </c>
      <c r="E81" s="6" t="s">
        <v>16</v>
      </c>
      <c r="F81" s="36">
        <f>'Лист1(пер.пол.)'!F35</f>
        <v>180</v>
      </c>
      <c r="G81" s="36">
        <f>'Лист1(пер.пол.)'!G35</f>
        <v>0</v>
      </c>
      <c r="H81" s="36">
        <f>'Лист1(пер.пол.)'!H35</f>
        <v>180</v>
      </c>
    </row>
    <row r="82" spans="1:8" ht="47.25">
      <c r="A82" s="13" t="s">
        <v>87</v>
      </c>
      <c r="B82" s="22" t="s">
        <v>32</v>
      </c>
      <c r="C82" s="18">
        <v>13</v>
      </c>
      <c r="D82" s="18" t="s">
        <v>148</v>
      </c>
      <c r="E82" s="18"/>
      <c r="F82" s="7">
        <f aca="true" t="shared" si="10" ref="F82:H83">F83</f>
        <v>503</v>
      </c>
      <c r="G82" s="7">
        <f t="shared" si="10"/>
        <v>-32.10000000000002</v>
      </c>
      <c r="H82" s="7">
        <f t="shared" si="10"/>
        <v>470.9</v>
      </c>
    </row>
    <row r="83" spans="1:8" ht="31.5">
      <c r="A83" s="13" t="s">
        <v>91</v>
      </c>
      <c r="B83" s="22" t="s">
        <v>32</v>
      </c>
      <c r="C83" s="18">
        <v>13</v>
      </c>
      <c r="D83" s="18" t="s">
        <v>161</v>
      </c>
      <c r="E83" s="18"/>
      <c r="F83" s="7">
        <f t="shared" si="10"/>
        <v>503</v>
      </c>
      <c r="G83" s="7">
        <f t="shared" si="10"/>
        <v>-32.10000000000002</v>
      </c>
      <c r="H83" s="7">
        <f t="shared" si="10"/>
        <v>470.9</v>
      </c>
    </row>
    <row r="84" spans="1:8" ht="15.75">
      <c r="A84" s="13" t="s">
        <v>92</v>
      </c>
      <c r="B84" s="22" t="s">
        <v>32</v>
      </c>
      <c r="C84" s="18">
        <v>13</v>
      </c>
      <c r="D84" s="18" t="s">
        <v>162</v>
      </c>
      <c r="E84" s="18"/>
      <c r="F84" s="7">
        <f>F85+F86</f>
        <v>503</v>
      </c>
      <c r="G84" s="7">
        <f>G85+G86</f>
        <v>-32.10000000000002</v>
      </c>
      <c r="H84" s="7">
        <f>H85+H86</f>
        <v>470.9</v>
      </c>
    </row>
    <row r="85" spans="1:8" ht="15.75">
      <c r="A85" s="13" t="s">
        <v>122</v>
      </c>
      <c r="B85" s="22" t="s">
        <v>32</v>
      </c>
      <c r="C85" s="18">
        <v>13</v>
      </c>
      <c r="D85" s="18" t="s">
        <v>162</v>
      </c>
      <c r="E85" s="18">
        <v>830</v>
      </c>
      <c r="F85" s="7">
        <f>'Лист1(МП)'!F69</f>
        <v>503</v>
      </c>
      <c r="G85" s="7">
        <f>'Лист1(МП)'!G69</f>
        <v>-97.10000000000002</v>
      </c>
      <c r="H85" s="7">
        <f>'Лист1(МП)'!H69</f>
        <v>405.9</v>
      </c>
    </row>
    <row r="86" spans="1:8" ht="15.75">
      <c r="A86" s="13" t="s">
        <v>408</v>
      </c>
      <c r="B86" s="22" t="s">
        <v>32</v>
      </c>
      <c r="C86" s="18">
        <v>13</v>
      </c>
      <c r="D86" s="18" t="s">
        <v>162</v>
      </c>
      <c r="E86" s="18">
        <v>200</v>
      </c>
      <c r="F86" s="7">
        <f>'Лист1(МП)'!F70</f>
        <v>0</v>
      </c>
      <c r="G86" s="7">
        <f>'Лист1(МП)'!G70</f>
        <v>65</v>
      </c>
      <c r="H86" s="7">
        <f>'Лист1(МП)'!H70</f>
        <v>65</v>
      </c>
    </row>
    <row r="87" spans="1:8" ht="15.75">
      <c r="A87" s="12" t="s">
        <v>3</v>
      </c>
      <c r="B87" s="3" t="s">
        <v>34</v>
      </c>
      <c r="C87" s="3"/>
      <c r="D87" s="3"/>
      <c r="E87" s="3"/>
      <c r="F87" s="4">
        <f>F88</f>
        <v>503.9</v>
      </c>
      <c r="G87" s="4">
        <f aca="true" t="shared" si="11" ref="G87:H91">G88</f>
        <v>0</v>
      </c>
      <c r="H87" s="4">
        <f t="shared" si="11"/>
        <v>503.9</v>
      </c>
    </row>
    <row r="88" spans="1:8" ht="15.75">
      <c r="A88" s="13" t="s">
        <v>4</v>
      </c>
      <c r="B88" s="3" t="s">
        <v>34</v>
      </c>
      <c r="C88" s="3" t="s">
        <v>36</v>
      </c>
      <c r="D88" s="6"/>
      <c r="E88" s="6"/>
      <c r="F88" s="7">
        <f>F89</f>
        <v>503.9</v>
      </c>
      <c r="G88" s="7">
        <f t="shared" si="11"/>
        <v>0</v>
      </c>
      <c r="H88" s="7">
        <f t="shared" si="11"/>
        <v>503.9</v>
      </c>
    </row>
    <row r="89" spans="1:8" ht="63">
      <c r="A89" s="13" t="s">
        <v>9</v>
      </c>
      <c r="B89" s="22" t="s">
        <v>34</v>
      </c>
      <c r="C89" s="22" t="s">
        <v>36</v>
      </c>
      <c r="D89" s="6" t="s">
        <v>145</v>
      </c>
      <c r="E89" s="18"/>
      <c r="F89" s="7">
        <f>F90</f>
        <v>503.9</v>
      </c>
      <c r="G89" s="7">
        <f t="shared" si="11"/>
        <v>0</v>
      </c>
      <c r="H89" s="7">
        <f t="shared" si="11"/>
        <v>503.9</v>
      </c>
    </row>
    <row r="90" spans="1:8" ht="15.75">
      <c r="A90" s="5" t="s">
        <v>98</v>
      </c>
      <c r="B90" s="6" t="s">
        <v>34</v>
      </c>
      <c r="C90" s="6" t="s">
        <v>36</v>
      </c>
      <c r="D90" s="6" t="s">
        <v>154</v>
      </c>
      <c r="E90" s="18"/>
      <c r="F90" s="7">
        <f>F91</f>
        <v>503.9</v>
      </c>
      <c r="G90" s="7">
        <f t="shared" si="11"/>
        <v>0</v>
      </c>
      <c r="H90" s="7">
        <f t="shared" si="11"/>
        <v>503.9</v>
      </c>
    </row>
    <row r="91" spans="1:8" ht="47.25">
      <c r="A91" s="13" t="s">
        <v>60</v>
      </c>
      <c r="B91" s="22" t="s">
        <v>34</v>
      </c>
      <c r="C91" s="6" t="s">
        <v>36</v>
      </c>
      <c r="D91" s="18" t="s">
        <v>163</v>
      </c>
      <c r="E91" s="18"/>
      <c r="F91" s="7">
        <f>F92</f>
        <v>503.9</v>
      </c>
      <c r="G91" s="7">
        <f t="shared" si="11"/>
        <v>0</v>
      </c>
      <c r="H91" s="7">
        <f t="shared" si="11"/>
        <v>503.9</v>
      </c>
    </row>
    <row r="92" spans="1:8" ht="15.75">
      <c r="A92" s="13" t="s">
        <v>11</v>
      </c>
      <c r="B92" s="22" t="s">
        <v>34</v>
      </c>
      <c r="C92" s="6" t="s">
        <v>36</v>
      </c>
      <c r="D92" s="18" t="s">
        <v>163</v>
      </c>
      <c r="E92" s="18">
        <v>530</v>
      </c>
      <c r="F92" s="7">
        <f>'Лист1(пер.пол.)'!F41</f>
        <v>503.9</v>
      </c>
      <c r="G92" s="7">
        <f>'Лист1(пер.пол.)'!G41</f>
        <v>0</v>
      </c>
      <c r="H92" s="7">
        <f>'Лист1(пер.пол.)'!H41</f>
        <v>503.9</v>
      </c>
    </row>
    <row r="93" spans="1:8" ht="31.5">
      <c r="A93" s="12" t="s">
        <v>44</v>
      </c>
      <c r="B93" s="19" t="s">
        <v>36</v>
      </c>
      <c r="C93" s="15"/>
      <c r="D93" s="15"/>
      <c r="E93" s="15"/>
      <c r="F93" s="4">
        <f>F94+F110</f>
        <v>1843.6000000000004</v>
      </c>
      <c r="G93" s="4">
        <f>G94+G110</f>
        <v>150</v>
      </c>
      <c r="H93" s="4">
        <f>H94+H110</f>
        <v>1993.6000000000004</v>
      </c>
    </row>
    <row r="94" spans="1:8" s="43" customFormat="1" ht="48.75" customHeight="1">
      <c r="A94" s="12" t="s">
        <v>282</v>
      </c>
      <c r="B94" s="19" t="s">
        <v>36</v>
      </c>
      <c r="C94" s="19" t="s">
        <v>63</v>
      </c>
      <c r="D94" s="15"/>
      <c r="E94" s="15"/>
      <c r="F94" s="4">
        <f>F95+F100+F106+F103</f>
        <v>1820.7000000000003</v>
      </c>
      <c r="G94" s="4">
        <f>G95+G100+G106+G103</f>
        <v>150</v>
      </c>
      <c r="H94" s="4">
        <f>H95+H100+H106+H103</f>
        <v>1970.7000000000003</v>
      </c>
    </row>
    <row r="95" spans="1:8" ht="31.5">
      <c r="A95" s="13" t="s">
        <v>106</v>
      </c>
      <c r="B95" s="22" t="s">
        <v>36</v>
      </c>
      <c r="C95" s="22" t="s">
        <v>63</v>
      </c>
      <c r="D95" s="18" t="s">
        <v>164</v>
      </c>
      <c r="E95" s="18"/>
      <c r="F95" s="7">
        <f aca="true" t="shared" si="12" ref="F95:H96">F96</f>
        <v>1512.3000000000002</v>
      </c>
      <c r="G95" s="7">
        <f t="shared" si="12"/>
        <v>150</v>
      </c>
      <c r="H95" s="7">
        <f t="shared" si="12"/>
        <v>1662.3000000000002</v>
      </c>
    </row>
    <row r="96" spans="1:8" ht="31.5">
      <c r="A96" s="13" t="s">
        <v>107</v>
      </c>
      <c r="B96" s="22" t="s">
        <v>36</v>
      </c>
      <c r="C96" s="22" t="s">
        <v>63</v>
      </c>
      <c r="D96" s="18" t="s">
        <v>165</v>
      </c>
      <c r="E96" s="18"/>
      <c r="F96" s="7">
        <f t="shared" si="12"/>
        <v>1512.3000000000002</v>
      </c>
      <c r="G96" s="7">
        <f t="shared" si="12"/>
        <v>150</v>
      </c>
      <c r="H96" s="7">
        <f t="shared" si="12"/>
        <v>1662.3000000000002</v>
      </c>
    </row>
    <row r="97" spans="1:8" ht="33" customHeight="1">
      <c r="A97" s="13" t="s">
        <v>105</v>
      </c>
      <c r="B97" s="22" t="s">
        <v>36</v>
      </c>
      <c r="C97" s="22" t="s">
        <v>63</v>
      </c>
      <c r="D97" s="18" t="s">
        <v>166</v>
      </c>
      <c r="E97" s="18"/>
      <c r="F97" s="7">
        <f>F98+F99</f>
        <v>1512.3000000000002</v>
      </c>
      <c r="G97" s="7">
        <f>G98+G99</f>
        <v>150</v>
      </c>
      <c r="H97" s="7">
        <f>H98+H99</f>
        <v>1662.3000000000002</v>
      </c>
    </row>
    <row r="98" spans="1:8" ht="47.25">
      <c r="A98" s="13" t="s">
        <v>75</v>
      </c>
      <c r="B98" s="22" t="s">
        <v>36</v>
      </c>
      <c r="C98" s="22" t="s">
        <v>63</v>
      </c>
      <c r="D98" s="18" t="s">
        <v>166</v>
      </c>
      <c r="E98" s="18">
        <v>100</v>
      </c>
      <c r="F98" s="14">
        <f>'Лист1(МП)'!F76</f>
        <v>1459.4</v>
      </c>
      <c r="G98" s="14">
        <f>'Лист1(МП)'!G76</f>
        <v>150</v>
      </c>
      <c r="H98" s="14">
        <f>'Лист1(МП)'!H76</f>
        <v>1609.4</v>
      </c>
    </row>
    <row r="99" spans="1:8" ht="31.5">
      <c r="A99" s="13" t="s">
        <v>76</v>
      </c>
      <c r="B99" s="22" t="s">
        <v>36</v>
      </c>
      <c r="C99" s="22" t="s">
        <v>63</v>
      </c>
      <c r="D99" s="18" t="s">
        <v>166</v>
      </c>
      <c r="E99" s="18">
        <v>200</v>
      </c>
      <c r="F99" s="14">
        <f>'Лист1(МП)'!F77</f>
        <v>52.9</v>
      </c>
      <c r="G99" s="14">
        <f>'Лист1(МП)'!G77</f>
        <v>0</v>
      </c>
      <c r="H99" s="14">
        <f>'Лист1(МП)'!H77</f>
        <v>52.9</v>
      </c>
    </row>
    <row r="100" spans="1:8" ht="110.25">
      <c r="A100" s="31" t="s">
        <v>256</v>
      </c>
      <c r="B100" s="22" t="s">
        <v>36</v>
      </c>
      <c r="C100" s="22" t="s">
        <v>63</v>
      </c>
      <c r="D100" s="18" t="s">
        <v>167</v>
      </c>
      <c r="E100" s="18"/>
      <c r="F100" s="14">
        <f aca="true" t="shared" si="13" ref="F100:H101">F101</f>
        <v>58</v>
      </c>
      <c r="G100" s="14">
        <f t="shared" si="13"/>
        <v>0</v>
      </c>
      <c r="H100" s="14">
        <f t="shared" si="13"/>
        <v>58</v>
      </c>
    </row>
    <row r="101" spans="1:8" ht="31.5">
      <c r="A101" s="13" t="s">
        <v>121</v>
      </c>
      <c r="B101" s="22" t="s">
        <v>36</v>
      </c>
      <c r="C101" s="22" t="s">
        <v>63</v>
      </c>
      <c r="D101" s="18" t="s">
        <v>168</v>
      </c>
      <c r="E101" s="18"/>
      <c r="F101" s="14">
        <f t="shared" si="13"/>
        <v>58</v>
      </c>
      <c r="G101" s="14">
        <f t="shared" si="13"/>
        <v>0</v>
      </c>
      <c r="H101" s="14">
        <f t="shared" si="13"/>
        <v>58</v>
      </c>
    </row>
    <row r="102" spans="1:8" ht="31.5">
      <c r="A102" s="13" t="s">
        <v>76</v>
      </c>
      <c r="B102" s="22" t="s">
        <v>36</v>
      </c>
      <c r="C102" s="22" t="s">
        <v>63</v>
      </c>
      <c r="D102" s="18" t="s">
        <v>168</v>
      </c>
      <c r="E102" s="18">
        <v>200</v>
      </c>
      <c r="F102" s="14">
        <f>'Лист1(МП)'!F80</f>
        <v>58</v>
      </c>
      <c r="G102" s="14">
        <f>'Лист1(МП)'!G80</f>
        <v>0</v>
      </c>
      <c r="H102" s="14">
        <f>'Лист1(МП)'!H80</f>
        <v>58</v>
      </c>
    </row>
    <row r="103" spans="1:8" ht="63">
      <c r="A103" s="13" t="s">
        <v>293</v>
      </c>
      <c r="B103" s="22" t="s">
        <v>36</v>
      </c>
      <c r="C103" s="22" t="s">
        <v>63</v>
      </c>
      <c r="D103" s="18" t="s">
        <v>295</v>
      </c>
      <c r="E103" s="6"/>
      <c r="F103" s="14">
        <f aca="true" t="shared" si="14" ref="F103:H104">F104</f>
        <v>240</v>
      </c>
      <c r="G103" s="14">
        <f t="shared" si="14"/>
        <v>0</v>
      </c>
      <c r="H103" s="14">
        <f t="shared" si="14"/>
        <v>240</v>
      </c>
    </row>
    <row r="104" spans="1:8" ht="47.25">
      <c r="A104" s="13" t="s">
        <v>294</v>
      </c>
      <c r="B104" s="22" t="s">
        <v>36</v>
      </c>
      <c r="C104" s="22" t="s">
        <v>63</v>
      </c>
      <c r="D104" s="18" t="s">
        <v>296</v>
      </c>
      <c r="E104" s="6"/>
      <c r="F104" s="14">
        <f t="shared" si="14"/>
        <v>240</v>
      </c>
      <c r="G104" s="14">
        <f t="shared" si="14"/>
        <v>0</v>
      </c>
      <c r="H104" s="14">
        <f t="shared" si="14"/>
        <v>240</v>
      </c>
    </row>
    <row r="105" spans="1:8" ht="63">
      <c r="A105" s="13" t="s">
        <v>341</v>
      </c>
      <c r="B105" s="22" t="s">
        <v>36</v>
      </c>
      <c r="C105" s="22" t="s">
        <v>63</v>
      </c>
      <c r="D105" s="18" t="s">
        <v>296</v>
      </c>
      <c r="E105" s="6" t="s">
        <v>16</v>
      </c>
      <c r="F105" s="14">
        <f>'Лист1(пер.пол.)'!F46</f>
        <v>240</v>
      </c>
      <c r="G105" s="14">
        <f>'Лист1(пер.пол.)'!G46</f>
        <v>0</v>
      </c>
      <c r="H105" s="14">
        <f>'Лист1(пер.пол.)'!H46</f>
        <v>240</v>
      </c>
    </row>
    <row r="106" spans="1:8" ht="47.25">
      <c r="A106" s="33" t="s">
        <v>136</v>
      </c>
      <c r="B106" s="22" t="s">
        <v>36</v>
      </c>
      <c r="C106" s="22" t="s">
        <v>63</v>
      </c>
      <c r="D106" s="36" t="s">
        <v>174</v>
      </c>
      <c r="E106" s="36"/>
      <c r="F106" s="36">
        <f>F107</f>
        <v>10.4</v>
      </c>
      <c r="G106" s="36">
        <f aca="true" t="shared" si="15" ref="G106:H108">G107</f>
        <v>0</v>
      </c>
      <c r="H106" s="36">
        <f t="shared" si="15"/>
        <v>10.4</v>
      </c>
    </row>
    <row r="107" spans="1:8" ht="31.5">
      <c r="A107" s="33" t="s">
        <v>137</v>
      </c>
      <c r="B107" s="22" t="s">
        <v>36</v>
      </c>
      <c r="C107" s="22" t="s">
        <v>63</v>
      </c>
      <c r="D107" s="36" t="s">
        <v>175</v>
      </c>
      <c r="E107" s="36"/>
      <c r="F107" s="36">
        <f>F108</f>
        <v>10.4</v>
      </c>
      <c r="G107" s="36">
        <f t="shared" si="15"/>
        <v>0</v>
      </c>
      <c r="H107" s="36">
        <f t="shared" si="15"/>
        <v>10.4</v>
      </c>
    </row>
    <row r="108" spans="1:8" ht="51">
      <c r="A108" s="37" t="s">
        <v>138</v>
      </c>
      <c r="B108" s="22" t="s">
        <v>36</v>
      </c>
      <c r="C108" s="22" t="s">
        <v>63</v>
      </c>
      <c r="D108" s="36" t="s">
        <v>176</v>
      </c>
      <c r="E108" s="36"/>
      <c r="F108" s="36">
        <f>F109</f>
        <v>10.4</v>
      </c>
      <c r="G108" s="36">
        <f t="shared" si="15"/>
        <v>0</v>
      </c>
      <c r="H108" s="36">
        <f t="shared" si="15"/>
        <v>10.4</v>
      </c>
    </row>
    <row r="109" spans="1:8" ht="19.5" customHeight="1">
      <c r="A109" s="33" t="s">
        <v>139</v>
      </c>
      <c r="B109" s="22" t="s">
        <v>36</v>
      </c>
      <c r="C109" s="22" t="s">
        <v>63</v>
      </c>
      <c r="D109" s="36" t="s">
        <v>176</v>
      </c>
      <c r="E109" s="36">
        <v>540</v>
      </c>
      <c r="F109" s="14">
        <f>'Лист1(МП)'!F84</f>
        <v>10.4</v>
      </c>
      <c r="G109" s="14">
        <f>'Лист1(МП)'!G84</f>
        <v>0</v>
      </c>
      <c r="H109" s="14">
        <f>'Лист1(МП)'!H84</f>
        <v>10.4</v>
      </c>
    </row>
    <row r="110" spans="1:8" s="43" customFormat="1" ht="47.25">
      <c r="A110" s="12" t="s">
        <v>71</v>
      </c>
      <c r="B110" s="19" t="s">
        <v>36</v>
      </c>
      <c r="C110" s="15">
        <v>14</v>
      </c>
      <c r="D110" s="32"/>
      <c r="E110" s="3"/>
      <c r="F110" s="10">
        <f>F111+F114+F117</f>
        <v>22.9</v>
      </c>
      <c r="G110" s="10">
        <f>G111+G114+G117</f>
        <v>0</v>
      </c>
      <c r="H110" s="10">
        <f>H111+H114+H117</f>
        <v>22.9</v>
      </c>
    </row>
    <row r="111" spans="1:8" ht="47.25">
      <c r="A111" s="31" t="s">
        <v>257</v>
      </c>
      <c r="B111" s="22" t="s">
        <v>36</v>
      </c>
      <c r="C111" s="18">
        <v>14</v>
      </c>
      <c r="D111" s="18" t="s">
        <v>237</v>
      </c>
      <c r="E111" s="18"/>
      <c r="F111" s="14">
        <f aca="true" t="shared" si="16" ref="F111:H112">F112</f>
        <v>8</v>
      </c>
      <c r="G111" s="14">
        <f t="shared" si="16"/>
        <v>0</v>
      </c>
      <c r="H111" s="14">
        <f t="shared" si="16"/>
        <v>8</v>
      </c>
    </row>
    <row r="112" spans="1:8" ht="31.5">
      <c r="A112" s="13" t="s">
        <v>121</v>
      </c>
      <c r="B112" s="22" t="s">
        <v>36</v>
      </c>
      <c r="C112" s="18">
        <v>14</v>
      </c>
      <c r="D112" s="18" t="s">
        <v>236</v>
      </c>
      <c r="E112" s="18"/>
      <c r="F112" s="14">
        <f t="shared" si="16"/>
        <v>8</v>
      </c>
      <c r="G112" s="14">
        <f t="shared" si="16"/>
        <v>0</v>
      </c>
      <c r="H112" s="14">
        <f t="shared" si="16"/>
        <v>8</v>
      </c>
    </row>
    <row r="113" spans="1:8" ht="31.5">
      <c r="A113" s="13" t="s">
        <v>76</v>
      </c>
      <c r="B113" s="22" t="s">
        <v>36</v>
      </c>
      <c r="C113" s="18">
        <v>14</v>
      </c>
      <c r="D113" s="18" t="s">
        <v>236</v>
      </c>
      <c r="E113" s="18">
        <v>200</v>
      </c>
      <c r="F113" s="14">
        <f>'Лист1(МП)'!F88</f>
        <v>8</v>
      </c>
      <c r="G113" s="14">
        <f>'Лист1(МП)'!G88</f>
        <v>0</v>
      </c>
      <c r="H113" s="14">
        <f>'Лист1(МП)'!H88</f>
        <v>8</v>
      </c>
    </row>
    <row r="114" spans="1:8" ht="63">
      <c r="A114" s="31" t="s">
        <v>283</v>
      </c>
      <c r="B114" s="22" t="s">
        <v>36</v>
      </c>
      <c r="C114" s="18">
        <v>14</v>
      </c>
      <c r="D114" s="18" t="s">
        <v>238</v>
      </c>
      <c r="E114" s="18"/>
      <c r="F114" s="14">
        <f aca="true" t="shared" si="17" ref="F114:H115">F115</f>
        <v>10</v>
      </c>
      <c r="G114" s="14">
        <f t="shared" si="17"/>
        <v>0</v>
      </c>
      <c r="H114" s="14">
        <f t="shared" si="17"/>
        <v>10</v>
      </c>
    </row>
    <row r="115" spans="1:8" ht="31.5">
      <c r="A115" s="13" t="s">
        <v>121</v>
      </c>
      <c r="B115" s="22" t="s">
        <v>36</v>
      </c>
      <c r="C115" s="18">
        <v>14</v>
      </c>
      <c r="D115" s="18" t="s">
        <v>239</v>
      </c>
      <c r="E115" s="18"/>
      <c r="F115" s="14">
        <f t="shared" si="17"/>
        <v>10</v>
      </c>
      <c r="G115" s="14">
        <f t="shared" si="17"/>
        <v>0</v>
      </c>
      <c r="H115" s="14">
        <f t="shared" si="17"/>
        <v>10</v>
      </c>
    </row>
    <row r="116" spans="1:8" ht="31.5">
      <c r="A116" s="13" t="s">
        <v>76</v>
      </c>
      <c r="B116" s="22" t="s">
        <v>36</v>
      </c>
      <c r="C116" s="18">
        <v>14</v>
      </c>
      <c r="D116" s="18" t="s">
        <v>239</v>
      </c>
      <c r="E116" s="18">
        <v>200</v>
      </c>
      <c r="F116" s="14">
        <f>'Лист1(МП)'!F91</f>
        <v>10</v>
      </c>
      <c r="G116" s="14">
        <f>'Лист1(МП)'!G91</f>
        <v>0</v>
      </c>
      <c r="H116" s="14">
        <f>'Лист1(МП)'!H91</f>
        <v>10</v>
      </c>
    </row>
    <row r="117" spans="1:8" ht="47.25">
      <c r="A117" s="33" t="s">
        <v>136</v>
      </c>
      <c r="B117" s="34" t="s">
        <v>36</v>
      </c>
      <c r="C117" s="35" t="s">
        <v>234</v>
      </c>
      <c r="D117" s="36" t="s">
        <v>174</v>
      </c>
      <c r="E117" s="36"/>
      <c r="F117" s="36">
        <f>F118</f>
        <v>4.9</v>
      </c>
      <c r="G117" s="36">
        <f aca="true" t="shared" si="18" ref="G117:H119">G118</f>
        <v>0</v>
      </c>
      <c r="H117" s="36">
        <f t="shared" si="18"/>
        <v>4.9</v>
      </c>
    </row>
    <row r="118" spans="1:8" ht="31.5">
      <c r="A118" s="33" t="s">
        <v>137</v>
      </c>
      <c r="B118" s="34" t="s">
        <v>36</v>
      </c>
      <c r="C118" s="35" t="s">
        <v>234</v>
      </c>
      <c r="D118" s="36" t="s">
        <v>175</v>
      </c>
      <c r="E118" s="36"/>
      <c r="F118" s="36">
        <f>F119</f>
        <v>4.9</v>
      </c>
      <c r="G118" s="36">
        <f t="shared" si="18"/>
        <v>0</v>
      </c>
      <c r="H118" s="36">
        <f t="shared" si="18"/>
        <v>4.9</v>
      </c>
    </row>
    <row r="119" spans="1:8" ht="51">
      <c r="A119" s="37" t="s">
        <v>138</v>
      </c>
      <c r="B119" s="34" t="s">
        <v>36</v>
      </c>
      <c r="C119" s="35" t="s">
        <v>234</v>
      </c>
      <c r="D119" s="36" t="s">
        <v>176</v>
      </c>
      <c r="E119" s="36"/>
      <c r="F119" s="36">
        <f>F120</f>
        <v>4.9</v>
      </c>
      <c r="G119" s="36">
        <f t="shared" si="18"/>
        <v>0</v>
      </c>
      <c r="H119" s="36">
        <f t="shared" si="18"/>
        <v>4.9</v>
      </c>
    </row>
    <row r="120" spans="1:8" ht="19.5" customHeight="1">
      <c r="A120" s="33" t="s">
        <v>139</v>
      </c>
      <c r="B120" s="34" t="s">
        <v>36</v>
      </c>
      <c r="C120" s="35" t="s">
        <v>234</v>
      </c>
      <c r="D120" s="36" t="s">
        <v>176</v>
      </c>
      <c r="E120" s="36">
        <v>540</v>
      </c>
      <c r="F120" s="14">
        <f>'Лист1(МП)'!F95</f>
        <v>4.9</v>
      </c>
      <c r="G120" s="14">
        <f>'Лист1(МП)'!G95</f>
        <v>0</v>
      </c>
      <c r="H120" s="14">
        <f>'Лист1(МП)'!H95</f>
        <v>4.9</v>
      </c>
    </row>
    <row r="121" spans="1:8" ht="15.75">
      <c r="A121" s="12" t="s">
        <v>14</v>
      </c>
      <c r="B121" s="19" t="s">
        <v>37</v>
      </c>
      <c r="C121" s="15"/>
      <c r="D121" s="15"/>
      <c r="E121" s="15"/>
      <c r="F121" s="16">
        <f>F122+F135+F140+F154</f>
        <v>5640</v>
      </c>
      <c r="G121" s="16">
        <f>G122+G135+G140+G154</f>
        <v>90</v>
      </c>
      <c r="H121" s="16">
        <f>H122+H135+H140+H154</f>
        <v>5730</v>
      </c>
    </row>
    <row r="122" spans="1:8" s="43" customFormat="1" ht="15.75">
      <c r="A122" s="12" t="s">
        <v>46</v>
      </c>
      <c r="B122" s="19" t="s">
        <v>37</v>
      </c>
      <c r="C122" s="19" t="s">
        <v>38</v>
      </c>
      <c r="D122" s="15"/>
      <c r="E122" s="15"/>
      <c r="F122" s="44">
        <f>F123+F131+F128</f>
        <v>1224.7</v>
      </c>
      <c r="G122" s="44">
        <f>G123+G131+G128</f>
        <v>50</v>
      </c>
      <c r="H122" s="44">
        <f>H123+H131+H128</f>
        <v>1274.7</v>
      </c>
    </row>
    <row r="123" spans="1:8" ht="63">
      <c r="A123" s="13" t="s">
        <v>9</v>
      </c>
      <c r="B123" s="22" t="s">
        <v>37</v>
      </c>
      <c r="C123" s="22" t="s">
        <v>38</v>
      </c>
      <c r="D123" s="6" t="s">
        <v>145</v>
      </c>
      <c r="E123" s="18"/>
      <c r="F123" s="7">
        <f aca="true" t="shared" si="19" ref="F123:H124">F124</f>
        <v>1026.7</v>
      </c>
      <c r="G123" s="7">
        <f t="shared" si="19"/>
        <v>50</v>
      </c>
      <c r="H123" s="7">
        <f t="shared" si="19"/>
        <v>1076.7</v>
      </c>
    </row>
    <row r="124" spans="1:8" ht="31.5">
      <c r="A124" s="5" t="s">
        <v>83</v>
      </c>
      <c r="B124" s="6" t="s">
        <v>37</v>
      </c>
      <c r="C124" s="6" t="s">
        <v>38</v>
      </c>
      <c r="D124" s="6" t="s">
        <v>146</v>
      </c>
      <c r="E124" s="14"/>
      <c r="F124" s="7">
        <f t="shared" si="19"/>
        <v>1026.7</v>
      </c>
      <c r="G124" s="7">
        <f t="shared" si="19"/>
        <v>50</v>
      </c>
      <c r="H124" s="7">
        <f t="shared" si="19"/>
        <v>1076.7</v>
      </c>
    </row>
    <row r="125" spans="1:8" ht="31.5">
      <c r="A125" s="5" t="s">
        <v>84</v>
      </c>
      <c r="B125" s="6" t="s">
        <v>37</v>
      </c>
      <c r="C125" s="6" t="s">
        <v>38</v>
      </c>
      <c r="D125" s="6" t="s">
        <v>147</v>
      </c>
      <c r="E125" s="18"/>
      <c r="F125" s="7">
        <f>F126+F127</f>
        <v>1026.7</v>
      </c>
      <c r="G125" s="7">
        <f>G126+G127</f>
        <v>50</v>
      </c>
      <c r="H125" s="7">
        <f>H126+H127</f>
        <v>1076.7</v>
      </c>
    </row>
    <row r="126" spans="1:8" ht="47.25">
      <c r="A126" s="13" t="s">
        <v>75</v>
      </c>
      <c r="B126" s="6" t="s">
        <v>37</v>
      </c>
      <c r="C126" s="6" t="s">
        <v>38</v>
      </c>
      <c r="D126" s="6" t="s">
        <v>147</v>
      </c>
      <c r="E126" s="6" t="s">
        <v>16</v>
      </c>
      <c r="F126" s="14">
        <f>'Лист1(МП)'!F101</f>
        <v>963.2</v>
      </c>
      <c r="G126" s="14">
        <f>'Лист1(МП)'!G101</f>
        <v>50</v>
      </c>
      <c r="H126" s="14">
        <f>'Лист1(МП)'!H101</f>
        <v>1013.2</v>
      </c>
    </row>
    <row r="127" spans="1:8" ht="31.5">
      <c r="A127" s="13" t="s">
        <v>76</v>
      </c>
      <c r="B127" s="6" t="s">
        <v>37</v>
      </c>
      <c r="C127" s="6" t="s">
        <v>38</v>
      </c>
      <c r="D127" s="6" t="s">
        <v>147</v>
      </c>
      <c r="E127" s="6" t="s">
        <v>17</v>
      </c>
      <c r="F127" s="14">
        <f>'Лист1(МП)'!F102</f>
        <v>63.5</v>
      </c>
      <c r="G127" s="14">
        <f>'Лист1(МП)'!G102</f>
        <v>0</v>
      </c>
      <c r="H127" s="14">
        <f>'Лист1(МП)'!H102</f>
        <v>63.5</v>
      </c>
    </row>
    <row r="128" spans="1:8" ht="63">
      <c r="A128" s="13" t="s">
        <v>293</v>
      </c>
      <c r="B128" s="22" t="s">
        <v>37</v>
      </c>
      <c r="C128" s="6" t="s">
        <v>38</v>
      </c>
      <c r="D128" s="18" t="s">
        <v>295</v>
      </c>
      <c r="E128" s="6"/>
      <c r="F128" s="14">
        <f aca="true" t="shared" si="20" ref="F128:H129">F129</f>
        <v>140</v>
      </c>
      <c r="G128" s="14">
        <f t="shared" si="20"/>
        <v>0</v>
      </c>
      <c r="H128" s="14">
        <f t="shared" si="20"/>
        <v>140</v>
      </c>
    </row>
    <row r="129" spans="1:8" ht="47.25">
      <c r="A129" s="13" t="s">
        <v>294</v>
      </c>
      <c r="B129" s="22" t="s">
        <v>37</v>
      </c>
      <c r="C129" s="6" t="s">
        <v>38</v>
      </c>
      <c r="D129" s="18" t="s">
        <v>296</v>
      </c>
      <c r="E129" s="6"/>
      <c r="F129" s="14">
        <f t="shared" si="20"/>
        <v>140</v>
      </c>
      <c r="G129" s="14">
        <f t="shared" si="20"/>
        <v>0</v>
      </c>
      <c r="H129" s="14">
        <f t="shared" si="20"/>
        <v>140</v>
      </c>
    </row>
    <row r="130" spans="1:8" ht="63">
      <c r="A130" s="13" t="s">
        <v>341</v>
      </c>
      <c r="B130" s="22" t="s">
        <v>37</v>
      </c>
      <c r="C130" s="6" t="s">
        <v>38</v>
      </c>
      <c r="D130" s="18" t="s">
        <v>296</v>
      </c>
      <c r="E130" s="6" t="s">
        <v>16</v>
      </c>
      <c r="F130" s="14">
        <f>'Лист1(пер.пол.)'!F51</f>
        <v>140</v>
      </c>
      <c r="G130" s="14">
        <f>'Лист1(пер.пол.)'!G51</f>
        <v>0</v>
      </c>
      <c r="H130" s="14">
        <f>'Лист1(пер.пол.)'!H51</f>
        <v>140</v>
      </c>
    </row>
    <row r="131" spans="1:8" ht="29.25" customHeight="1">
      <c r="A131" s="13" t="s">
        <v>100</v>
      </c>
      <c r="B131" s="22" t="s">
        <v>37</v>
      </c>
      <c r="C131" s="6" t="s">
        <v>38</v>
      </c>
      <c r="D131" s="18" t="s">
        <v>171</v>
      </c>
      <c r="E131" s="18"/>
      <c r="F131" s="7">
        <f>F132</f>
        <v>58</v>
      </c>
      <c r="G131" s="7">
        <f aca="true" t="shared" si="21" ref="G131:H133">G132</f>
        <v>0</v>
      </c>
      <c r="H131" s="7">
        <f t="shared" si="21"/>
        <v>58</v>
      </c>
    </row>
    <row r="132" spans="1:8" ht="15.75">
      <c r="A132" s="13" t="s">
        <v>140</v>
      </c>
      <c r="B132" s="22" t="s">
        <v>37</v>
      </c>
      <c r="C132" s="42" t="s">
        <v>38</v>
      </c>
      <c r="D132" s="6" t="s">
        <v>179</v>
      </c>
      <c r="F132" s="38">
        <f>F133</f>
        <v>58</v>
      </c>
      <c r="G132" s="38">
        <f t="shared" si="21"/>
        <v>0</v>
      </c>
      <c r="H132" s="38">
        <f t="shared" si="21"/>
        <v>58</v>
      </c>
    </row>
    <row r="133" spans="1:8" ht="15.75">
      <c r="A133" s="13" t="s">
        <v>141</v>
      </c>
      <c r="B133" s="22" t="s">
        <v>37</v>
      </c>
      <c r="C133" s="42" t="s">
        <v>38</v>
      </c>
      <c r="D133" s="6" t="s">
        <v>342</v>
      </c>
      <c r="F133" s="38">
        <f>F134</f>
        <v>58</v>
      </c>
      <c r="G133" s="38">
        <f t="shared" si="21"/>
        <v>0</v>
      </c>
      <c r="H133" s="38">
        <f t="shared" si="21"/>
        <v>58</v>
      </c>
    </row>
    <row r="134" spans="1:8" ht="31.5">
      <c r="A134" s="13" t="s">
        <v>76</v>
      </c>
      <c r="B134" s="22" t="s">
        <v>37</v>
      </c>
      <c r="C134" s="42" t="s">
        <v>38</v>
      </c>
      <c r="D134" s="6" t="s">
        <v>342</v>
      </c>
      <c r="E134" s="14">
        <v>200</v>
      </c>
      <c r="F134" s="7">
        <f>'Лист1(пер.пол.)'!F55</f>
        <v>58</v>
      </c>
      <c r="G134" s="7">
        <f>'Лист1(пер.пол.)'!G55</f>
        <v>0</v>
      </c>
      <c r="H134" s="7">
        <f>'Лист1(пер.пол.)'!H55</f>
        <v>58</v>
      </c>
    </row>
    <row r="135" spans="1:8" s="43" customFormat="1" ht="15.75">
      <c r="A135" s="52" t="s">
        <v>235</v>
      </c>
      <c r="B135" s="60" t="s">
        <v>37</v>
      </c>
      <c r="C135" s="61" t="s">
        <v>53</v>
      </c>
      <c r="D135" s="62"/>
      <c r="E135" s="62"/>
      <c r="F135" s="62">
        <f>F136</f>
        <v>737.1</v>
      </c>
      <c r="G135" s="62">
        <f>G136</f>
        <v>0</v>
      </c>
      <c r="H135" s="62">
        <f>H136</f>
        <v>737.1</v>
      </c>
    </row>
    <row r="136" spans="1:8" ht="47.25">
      <c r="A136" s="33" t="s">
        <v>136</v>
      </c>
      <c r="B136" s="34" t="s">
        <v>37</v>
      </c>
      <c r="C136" s="35" t="s">
        <v>53</v>
      </c>
      <c r="D136" s="36" t="s">
        <v>174</v>
      </c>
      <c r="E136" s="36"/>
      <c r="F136" s="36">
        <f>F138</f>
        <v>737.1</v>
      </c>
      <c r="G136" s="36">
        <f>G138</f>
        <v>0</v>
      </c>
      <c r="H136" s="36">
        <f>H138</f>
        <v>737.1</v>
      </c>
    </row>
    <row r="137" spans="1:8" ht="31.5">
      <c r="A137" s="33" t="s">
        <v>137</v>
      </c>
      <c r="B137" s="34" t="s">
        <v>37</v>
      </c>
      <c r="C137" s="35" t="s">
        <v>53</v>
      </c>
      <c r="D137" s="36" t="s">
        <v>175</v>
      </c>
      <c r="E137" s="36"/>
      <c r="F137" s="36">
        <f aca="true" t="shared" si="22" ref="F137:H138">F138</f>
        <v>737.1</v>
      </c>
      <c r="G137" s="36">
        <f t="shared" si="22"/>
        <v>0</v>
      </c>
      <c r="H137" s="36">
        <f t="shared" si="22"/>
        <v>737.1</v>
      </c>
    </row>
    <row r="138" spans="1:8" ht="51">
      <c r="A138" s="37" t="s">
        <v>138</v>
      </c>
      <c r="B138" s="34" t="s">
        <v>37</v>
      </c>
      <c r="C138" s="35" t="s">
        <v>53</v>
      </c>
      <c r="D138" s="36" t="s">
        <v>176</v>
      </c>
      <c r="E138" s="36"/>
      <c r="F138" s="36">
        <f t="shared" si="22"/>
        <v>737.1</v>
      </c>
      <c r="G138" s="36">
        <f t="shared" si="22"/>
        <v>0</v>
      </c>
      <c r="H138" s="36">
        <f t="shared" si="22"/>
        <v>737.1</v>
      </c>
    </row>
    <row r="139" spans="1:8" ht="19.5" customHeight="1">
      <c r="A139" s="33" t="s">
        <v>139</v>
      </c>
      <c r="B139" s="34" t="s">
        <v>37</v>
      </c>
      <c r="C139" s="35" t="s">
        <v>53</v>
      </c>
      <c r="D139" s="36" t="s">
        <v>176</v>
      </c>
      <c r="E139" s="36">
        <v>540</v>
      </c>
      <c r="F139" s="14">
        <f>'Лист1(МП)'!F107</f>
        <v>737.1</v>
      </c>
      <c r="G139" s="14">
        <f>'Лист1(МП)'!G107</f>
        <v>0</v>
      </c>
      <c r="H139" s="14">
        <f>'Лист1(МП)'!H107</f>
        <v>737.1</v>
      </c>
    </row>
    <row r="140" spans="1:8" s="43" customFormat="1" ht="15.75">
      <c r="A140" s="12" t="s">
        <v>103</v>
      </c>
      <c r="B140" s="19" t="s">
        <v>37</v>
      </c>
      <c r="C140" s="3" t="s">
        <v>45</v>
      </c>
      <c r="D140" s="15"/>
      <c r="E140" s="15"/>
      <c r="F140" s="4">
        <f>F141+F146+F150</f>
        <v>3333.2</v>
      </c>
      <c r="G140" s="4">
        <f>G141+G146+G150</f>
        <v>0</v>
      </c>
      <c r="H140" s="4">
        <f>H141+H146+H150</f>
        <v>3333.2</v>
      </c>
    </row>
    <row r="141" spans="1:8" ht="47.25">
      <c r="A141" s="13" t="s">
        <v>285</v>
      </c>
      <c r="B141" s="22" t="s">
        <v>37</v>
      </c>
      <c r="C141" s="6" t="s">
        <v>45</v>
      </c>
      <c r="D141" s="18" t="s">
        <v>249</v>
      </c>
      <c r="E141" s="18"/>
      <c r="F141" s="7">
        <f aca="true" t="shared" si="23" ref="F141:H142">F142</f>
        <v>1019</v>
      </c>
      <c r="G141" s="7">
        <f t="shared" si="23"/>
        <v>2.5</v>
      </c>
      <c r="H141" s="7">
        <f t="shared" si="23"/>
        <v>1021.5</v>
      </c>
    </row>
    <row r="142" spans="1:8" ht="63">
      <c r="A142" s="13" t="s">
        <v>286</v>
      </c>
      <c r="B142" s="22" t="s">
        <v>37</v>
      </c>
      <c r="C142" s="6" t="s">
        <v>45</v>
      </c>
      <c r="D142" s="18" t="s">
        <v>250</v>
      </c>
      <c r="E142" s="18"/>
      <c r="F142" s="7">
        <f t="shared" si="23"/>
        <v>1019</v>
      </c>
      <c r="G142" s="7">
        <f t="shared" si="23"/>
        <v>2.5</v>
      </c>
      <c r="H142" s="7">
        <f t="shared" si="23"/>
        <v>1021.5</v>
      </c>
    </row>
    <row r="143" spans="1:8" ht="47.25">
      <c r="A143" s="13" t="s">
        <v>284</v>
      </c>
      <c r="B143" s="22" t="s">
        <v>37</v>
      </c>
      <c r="C143" s="6" t="s">
        <v>45</v>
      </c>
      <c r="D143" s="18" t="s">
        <v>262</v>
      </c>
      <c r="E143" s="18"/>
      <c r="F143" s="7">
        <f>F144+F145</f>
        <v>1019</v>
      </c>
      <c r="G143" s="7">
        <f>G144+G145</f>
        <v>2.5</v>
      </c>
      <c r="H143" s="7">
        <f>H144+H145</f>
        <v>1021.5</v>
      </c>
    </row>
    <row r="144" spans="1:8" ht="35.25" customHeight="1">
      <c r="A144" s="13" t="s">
        <v>343</v>
      </c>
      <c r="B144" s="22" t="s">
        <v>37</v>
      </c>
      <c r="C144" s="42" t="s">
        <v>45</v>
      </c>
      <c r="D144" s="18" t="s">
        <v>262</v>
      </c>
      <c r="E144" s="6" t="s">
        <v>17</v>
      </c>
      <c r="F144" s="7">
        <f>'Лист1(пер.пол.)'!F60</f>
        <v>968</v>
      </c>
      <c r="G144" s="7">
        <f>'Лист1(пер.пол.)'!G60</f>
        <v>0</v>
      </c>
      <c r="H144" s="7">
        <f>'Лист1(пер.пол.)'!H60</f>
        <v>968</v>
      </c>
    </row>
    <row r="145" spans="1:8" ht="31.5" customHeight="1">
      <c r="A145" s="13" t="s">
        <v>366</v>
      </c>
      <c r="B145" s="22" t="s">
        <v>37</v>
      </c>
      <c r="C145" s="6" t="s">
        <v>45</v>
      </c>
      <c r="D145" s="18" t="s">
        <v>262</v>
      </c>
      <c r="E145" s="18">
        <v>200</v>
      </c>
      <c r="F145" s="7">
        <f>'Лист1(МП)'!F112</f>
        <v>51</v>
      </c>
      <c r="G145" s="7">
        <f>'Лист1(МП)'!G112</f>
        <v>2.5</v>
      </c>
      <c r="H145" s="7">
        <f>'Лист1(МП)'!H112</f>
        <v>53.5</v>
      </c>
    </row>
    <row r="146" spans="1:8" ht="31.5">
      <c r="A146" s="13" t="s">
        <v>100</v>
      </c>
      <c r="B146" s="22" t="s">
        <v>37</v>
      </c>
      <c r="C146" s="6" t="s">
        <v>45</v>
      </c>
      <c r="D146" s="18" t="s">
        <v>171</v>
      </c>
      <c r="E146" s="18"/>
      <c r="F146" s="7">
        <f>F147</f>
        <v>1934.2</v>
      </c>
      <c r="G146" s="7">
        <f aca="true" t="shared" si="24" ref="G146:H148">G147</f>
        <v>-2.5</v>
      </c>
      <c r="H146" s="7">
        <f t="shared" si="24"/>
        <v>1931.7</v>
      </c>
    </row>
    <row r="147" spans="1:8" ht="31.5">
      <c r="A147" s="13" t="s">
        <v>104</v>
      </c>
      <c r="B147" s="22" t="s">
        <v>37</v>
      </c>
      <c r="C147" s="6" t="s">
        <v>45</v>
      </c>
      <c r="D147" s="18" t="s">
        <v>172</v>
      </c>
      <c r="E147" s="18"/>
      <c r="F147" s="7">
        <f>F148</f>
        <v>1934.2</v>
      </c>
      <c r="G147" s="7">
        <f t="shared" si="24"/>
        <v>-2.5</v>
      </c>
      <c r="H147" s="7">
        <f t="shared" si="24"/>
        <v>1931.7</v>
      </c>
    </row>
    <row r="148" spans="1:8" ht="47.25">
      <c r="A148" s="13" t="s">
        <v>113</v>
      </c>
      <c r="B148" s="22" t="s">
        <v>37</v>
      </c>
      <c r="C148" s="6" t="s">
        <v>45</v>
      </c>
      <c r="D148" s="18" t="s">
        <v>173</v>
      </c>
      <c r="E148" s="18"/>
      <c r="F148" s="7">
        <f>F149</f>
        <v>1934.2</v>
      </c>
      <c r="G148" s="7">
        <f t="shared" si="24"/>
        <v>-2.5</v>
      </c>
      <c r="H148" s="7">
        <f t="shared" si="24"/>
        <v>1931.7</v>
      </c>
    </row>
    <row r="149" spans="1:8" ht="31.5">
      <c r="A149" s="13" t="s">
        <v>76</v>
      </c>
      <c r="B149" s="22" t="s">
        <v>37</v>
      </c>
      <c r="C149" s="6" t="s">
        <v>45</v>
      </c>
      <c r="D149" s="18" t="s">
        <v>173</v>
      </c>
      <c r="E149" s="18">
        <v>200</v>
      </c>
      <c r="F149" s="7">
        <f>'Лист1(МП)'!F116</f>
        <v>1934.2</v>
      </c>
      <c r="G149" s="7">
        <f>'Лист1(МП)'!G116</f>
        <v>-2.5</v>
      </c>
      <c r="H149" s="7">
        <f>'Лист1(МП)'!H116</f>
        <v>1931.7</v>
      </c>
    </row>
    <row r="150" spans="1:8" ht="47.25">
      <c r="A150" s="33" t="s">
        <v>136</v>
      </c>
      <c r="B150" s="34" t="s">
        <v>37</v>
      </c>
      <c r="C150" s="35" t="s">
        <v>45</v>
      </c>
      <c r="D150" s="36" t="s">
        <v>174</v>
      </c>
      <c r="E150" s="36"/>
      <c r="F150" s="36">
        <f>F151</f>
        <v>380</v>
      </c>
      <c r="G150" s="36">
        <f aca="true" t="shared" si="25" ref="G150:H152">G151</f>
        <v>0</v>
      </c>
      <c r="H150" s="36">
        <f t="shared" si="25"/>
        <v>380</v>
      </c>
    </row>
    <row r="151" spans="1:8" ht="31.5">
      <c r="A151" s="33" t="s">
        <v>137</v>
      </c>
      <c r="B151" s="34" t="s">
        <v>37</v>
      </c>
      <c r="C151" s="35" t="s">
        <v>45</v>
      </c>
      <c r="D151" s="36" t="s">
        <v>175</v>
      </c>
      <c r="E151" s="36"/>
      <c r="F151" s="36">
        <f>F152</f>
        <v>380</v>
      </c>
      <c r="G151" s="36">
        <f t="shared" si="25"/>
        <v>0</v>
      </c>
      <c r="H151" s="36">
        <f t="shared" si="25"/>
        <v>380</v>
      </c>
    </row>
    <row r="152" spans="1:8" ht="51">
      <c r="A152" s="37" t="s">
        <v>138</v>
      </c>
      <c r="B152" s="34" t="s">
        <v>37</v>
      </c>
      <c r="C152" s="35" t="s">
        <v>45</v>
      </c>
      <c r="D152" s="36" t="s">
        <v>176</v>
      </c>
      <c r="E152" s="36"/>
      <c r="F152" s="36">
        <f>F153</f>
        <v>380</v>
      </c>
      <c r="G152" s="36">
        <f t="shared" si="25"/>
        <v>0</v>
      </c>
      <c r="H152" s="36">
        <f t="shared" si="25"/>
        <v>380</v>
      </c>
    </row>
    <row r="153" spans="1:8" ht="19.5" customHeight="1">
      <c r="A153" s="33" t="s">
        <v>139</v>
      </c>
      <c r="B153" s="34" t="s">
        <v>37</v>
      </c>
      <c r="C153" s="35" t="s">
        <v>45</v>
      </c>
      <c r="D153" s="36" t="s">
        <v>176</v>
      </c>
      <c r="E153" s="36">
        <v>540</v>
      </c>
      <c r="F153" s="14">
        <f>'Лист1(МП)'!F120</f>
        <v>380</v>
      </c>
      <c r="G153" s="14">
        <f>'Лист1(МП)'!G120</f>
        <v>0</v>
      </c>
      <c r="H153" s="14">
        <f>'Лист1(МП)'!H120</f>
        <v>380</v>
      </c>
    </row>
    <row r="154" spans="1:8" s="43" customFormat="1" ht="31.5">
      <c r="A154" s="12" t="s">
        <v>0</v>
      </c>
      <c r="B154" s="19" t="s">
        <v>37</v>
      </c>
      <c r="C154" s="15">
        <v>12</v>
      </c>
      <c r="D154" s="15"/>
      <c r="E154" s="15"/>
      <c r="F154" s="16">
        <f>F155+F158+F161+F165</f>
        <v>345</v>
      </c>
      <c r="G154" s="16">
        <f>G155+G158+G161+G165</f>
        <v>40</v>
      </c>
      <c r="H154" s="16">
        <f>H155+H158+H161+H165</f>
        <v>385</v>
      </c>
    </row>
    <row r="155" spans="1:8" ht="47.25">
      <c r="A155" s="30" t="s">
        <v>287</v>
      </c>
      <c r="B155" s="22" t="s">
        <v>37</v>
      </c>
      <c r="C155" s="18">
        <v>12</v>
      </c>
      <c r="D155" s="18" t="s">
        <v>169</v>
      </c>
      <c r="E155" s="18"/>
      <c r="F155" s="7">
        <f aca="true" t="shared" si="26" ref="F155:H156">F156</f>
        <v>25</v>
      </c>
      <c r="G155" s="7">
        <f t="shared" si="26"/>
        <v>0</v>
      </c>
      <c r="H155" s="7">
        <f t="shared" si="26"/>
        <v>25</v>
      </c>
    </row>
    <row r="156" spans="1:8" ht="31.5">
      <c r="A156" s="13" t="s">
        <v>121</v>
      </c>
      <c r="B156" s="22" t="s">
        <v>37</v>
      </c>
      <c r="C156" s="18">
        <v>12</v>
      </c>
      <c r="D156" s="18" t="s">
        <v>170</v>
      </c>
      <c r="E156" s="18"/>
      <c r="F156" s="7">
        <f t="shared" si="26"/>
        <v>25</v>
      </c>
      <c r="G156" s="7">
        <f t="shared" si="26"/>
        <v>0</v>
      </c>
      <c r="H156" s="7">
        <f t="shared" si="26"/>
        <v>25</v>
      </c>
    </row>
    <row r="157" spans="1:8" ht="31.5">
      <c r="A157" s="13" t="s">
        <v>76</v>
      </c>
      <c r="B157" s="22" t="s">
        <v>37</v>
      </c>
      <c r="C157" s="18">
        <v>12</v>
      </c>
      <c r="D157" s="18" t="s">
        <v>170</v>
      </c>
      <c r="E157" s="6" t="s">
        <v>17</v>
      </c>
      <c r="F157" s="7">
        <f>'Лист1(МП)'!F124</f>
        <v>25</v>
      </c>
      <c r="G157" s="7">
        <f>'Лист1(МП)'!G124</f>
        <v>0</v>
      </c>
      <c r="H157" s="7">
        <f>'Лист1(МП)'!H124</f>
        <v>25</v>
      </c>
    </row>
    <row r="158" spans="1:8" ht="47.25">
      <c r="A158" s="31" t="s">
        <v>288</v>
      </c>
      <c r="B158" s="6" t="s">
        <v>37</v>
      </c>
      <c r="C158" s="6" t="s">
        <v>69</v>
      </c>
      <c r="D158" s="6" t="s">
        <v>196</v>
      </c>
      <c r="E158" s="6"/>
      <c r="F158" s="7">
        <f aca="true" t="shared" si="27" ref="F158:H159">F159</f>
        <v>30</v>
      </c>
      <c r="G158" s="7">
        <f t="shared" si="27"/>
        <v>0</v>
      </c>
      <c r="H158" s="7">
        <f t="shared" si="27"/>
        <v>30</v>
      </c>
    </row>
    <row r="159" spans="1:8" ht="31.5">
      <c r="A159" s="13" t="s">
        <v>121</v>
      </c>
      <c r="B159" s="6" t="s">
        <v>37</v>
      </c>
      <c r="C159" s="6" t="s">
        <v>69</v>
      </c>
      <c r="D159" s="6" t="s">
        <v>197</v>
      </c>
      <c r="E159" s="6"/>
      <c r="F159" s="7">
        <f t="shared" si="27"/>
        <v>30</v>
      </c>
      <c r="G159" s="7">
        <f t="shared" si="27"/>
        <v>0</v>
      </c>
      <c r="H159" s="7">
        <f t="shared" si="27"/>
        <v>30</v>
      </c>
    </row>
    <row r="160" spans="1:8" ht="31.5">
      <c r="A160" s="13" t="s">
        <v>76</v>
      </c>
      <c r="B160" s="6" t="s">
        <v>37</v>
      </c>
      <c r="C160" s="6" t="s">
        <v>69</v>
      </c>
      <c r="D160" s="6" t="s">
        <v>197</v>
      </c>
      <c r="E160" s="6" t="s">
        <v>17</v>
      </c>
      <c r="F160" s="7">
        <f>'Лист1(МП)'!F127</f>
        <v>30</v>
      </c>
      <c r="G160" s="7">
        <f>'Лист1(МП)'!G127</f>
        <v>0</v>
      </c>
      <c r="H160" s="7">
        <f>'Лист1(МП)'!H127</f>
        <v>30</v>
      </c>
    </row>
    <row r="161" spans="1:8" ht="31.5">
      <c r="A161" s="13" t="s">
        <v>100</v>
      </c>
      <c r="B161" s="22" t="s">
        <v>37</v>
      </c>
      <c r="C161" s="18">
        <v>12</v>
      </c>
      <c r="D161" s="6" t="s">
        <v>171</v>
      </c>
      <c r="E161" s="6"/>
      <c r="F161" s="46">
        <f>F162</f>
        <v>220</v>
      </c>
      <c r="G161" s="46">
        <f aca="true" t="shared" si="28" ref="G161:H163">G162</f>
        <v>0</v>
      </c>
      <c r="H161" s="46">
        <f t="shared" si="28"/>
        <v>220</v>
      </c>
    </row>
    <row r="162" spans="1:8" ht="31.5">
      <c r="A162" s="13" t="s">
        <v>101</v>
      </c>
      <c r="B162" s="22" t="s">
        <v>37</v>
      </c>
      <c r="C162" s="18">
        <v>12</v>
      </c>
      <c r="D162" s="6" t="s">
        <v>177</v>
      </c>
      <c r="E162" s="6"/>
      <c r="F162" s="46">
        <f>F163</f>
        <v>220</v>
      </c>
      <c r="G162" s="46">
        <f t="shared" si="28"/>
        <v>0</v>
      </c>
      <c r="H162" s="46">
        <f t="shared" si="28"/>
        <v>220</v>
      </c>
    </row>
    <row r="163" spans="1:8" ht="45.75" customHeight="1">
      <c r="A163" s="13" t="s">
        <v>102</v>
      </c>
      <c r="B163" s="22" t="s">
        <v>37</v>
      </c>
      <c r="C163" s="18">
        <v>12</v>
      </c>
      <c r="D163" s="6" t="s">
        <v>178</v>
      </c>
      <c r="E163" s="6"/>
      <c r="F163" s="7">
        <f>F164</f>
        <v>220</v>
      </c>
      <c r="G163" s="7">
        <f t="shared" si="28"/>
        <v>0</v>
      </c>
      <c r="H163" s="7">
        <f t="shared" si="28"/>
        <v>220</v>
      </c>
    </row>
    <row r="164" spans="1:8" ht="31.5">
      <c r="A164" s="13" t="s">
        <v>76</v>
      </c>
      <c r="B164" s="22" t="s">
        <v>37</v>
      </c>
      <c r="C164" s="18">
        <v>12</v>
      </c>
      <c r="D164" s="6" t="s">
        <v>178</v>
      </c>
      <c r="E164" s="6" t="s">
        <v>17</v>
      </c>
      <c r="F164" s="7">
        <f>'Лист1(МП)'!F131</f>
        <v>220</v>
      </c>
      <c r="G164" s="7">
        <f>'Лист1(МП)'!G131</f>
        <v>0</v>
      </c>
      <c r="H164" s="7">
        <f>'Лист1(МП)'!H131</f>
        <v>220</v>
      </c>
    </row>
    <row r="165" spans="1:8" ht="47.25">
      <c r="A165" s="33" t="s">
        <v>136</v>
      </c>
      <c r="B165" s="34" t="s">
        <v>37</v>
      </c>
      <c r="C165" s="35" t="s">
        <v>69</v>
      </c>
      <c r="D165" s="36" t="s">
        <v>174</v>
      </c>
      <c r="E165" s="36"/>
      <c r="F165" s="36">
        <f>F166</f>
        <v>70</v>
      </c>
      <c r="G165" s="36">
        <f aca="true" t="shared" si="29" ref="G165:H167">G166</f>
        <v>40</v>
      </c>
      <c r="H165" s="36">
        <f t="shared" si="29"/>
        <v>110</v>
      </c>
    </row>
    <row r="166" spans="1:8" ht="31.5">
      <c r="A166" s="33" t="s">
        <v>137</v>
      </c>
      <c r="B166" s="34" t="s">
        <v>37</v>
      </c>
      <c r="C166" s="35" t="s">
        <v>69</v>
      </c>
      <c r="D166" s="36" t="s">
        <v>175</v>
      </c>
      <c r="E166" s="36"/>
      <c r="F166" s="36">
        <f>F167</f>
        <v>70</v>
      </c>
      <c r="G166" s="36">
        <f t="shared" si="29"/>
        <v>40</v>
      </c>
      <c r="H166" s="36">
        <f t="shared" si="29"/>
        <v>110</v>
      </c>
    </row>
    <row r="167" spans="1:8" ht="51">
      <c r="A167" s="37" t="s">
        <v>138</v>
      </c>
      <c r="B167" s="34" t="s">
        <v>37</v>
      </c>
      <c r="C167" s="35" t="s">
        <v>69</v>
      </c>
      <c r="D167" s="36" t="s">
        <v>176</v>
      </c>
      <c r="E167" s="36"/>
      <c r="F167" s="36">
        <f>F168</f>
        <v>70</v>
      </c>
      <c r="G167" s="36">
        <f t="shared" si="29"/>
        <v>40</v>
      </c>
      <c r="H167" s="36">
        <f t="shared" si="29"/>
        <v>110</v>
      </c>
    </row>
    <row r="168" spans="1:8" ht="21.75" customHeight="1">
      <c r="A168" s="33" t="s">
        <v>139</v>
      </c>
      <c r="B168" s="34" t="s">
        <v>37</v>
      </c>
      <c r="C168" s="35" t="s">
        <v>69</v>
      </c>
      <c r="D168" s="36" t="s">
        <v>176</v>
      </c>
      <c r="E168" s="36">
        <v>540</v>
      </c>
      <c r="F168" s="7">
        <f>'Лист1(МП)'!F135</f>
        <v>70</v>
      </c>
      <c r="G168" s="7">
        <f>'Лист1(МП)'!G135</f>
        <v>40</v>
      </c>
      <c r="H168" s="7">
        <f>'Лист1(МП)'!H135</f>
        <v>110</v>
      </c>
    </row>
    <row r="169" spans="1:8" ht="15.75">
      <c r="A169" s="12" t="s">
        <v>1</v>
      </c>
      <c r="B169" s="19" t="s">
        <v>38</v>
      </c>
      <c r="C169" s="15"/>
      <c r="D169" s="6"/>
      <c r="E169" s="6"/>
      <c r="F169" s="4">
        <f>F170+F175+F195</f>
        <v>8359.9</v>
      </c>
      <c r="G169" s="4">
        <f>G170+G175+G195</f>
        <v>555.5999999999999</v>
      </c>
      <c r="H169" s="4">
        <f>H170+H175+H195</f>
        <v>8915.5</v>
      </c>
    </row>
    <row r="170" spans="1:8" s="43" customFormat="1" ht="15.75">
      <c r="A170" s="63" t="s">
        <v>142</v>
      </c>
      <c r="B170" s="61" t="s">
        <v>38</v>
      </c>
      <c r="C170" s="61" t="s">
        <v>32</v>
      </c>
      <c r="D170" s="61"/>
      <c r="E170" s="61"/>
      <c r="F170" s="62">
        <f>F171</f>
        <v>7</v>
      </c>
      <c r="G170" s="62">
        <f aca="true" t="shared" si="30" ref="G170:H173">G171</f>
        <v>0</v>
      </c>
      <c r="H170" s="62">
        <f t="shared" si="30"/>
        <v>7</v>
      </c>
    </row>
    <row r="171" spans="1:8" ht="47.25">
      <c r="A171" s="33" t="s">
        <v>136</v>
      </c>
      <c r="B171" s="34" t="s">
        <v>38</v>
      </c>
      <c r="C171" s="35" t="s">
        <v>32</v>
      </c>
      <c r="D171" s="36" t="s">
        <v>174</v>
      </c>
      <c r="E171" s="36"/>
      <c r="F171" s="36">
        <f>F172</f>
        <v>7</v>
      </c>
      <c r="G171" s="36">
        <f t="shared" si="30"/>
        <v>0</v>
      </c>
      <c r="H171" s="36">
        <f t="shared" si="30"/>
        <v>7</v>
      </c>
    </row>
    <row r="172" spans="1:8" ht="31.5">
      <c r="A172" s="33" t="s">
        <v>137</v>
      </c>
      <c r="B172" s="34" t="s">
        <v>38</v>
      </c>
      <c r="C172" s="35" t="s">
        <v>32</v>
      </c>
      <c r="D172" s="36" t="s">
        <v>175</v>
      </c>
      <c r="E172" s="36"/>
      <c r="F172" s="36">
        <f>F173</f>
        <v>7</v>
      </c>
      <c r="G172" s="36">
        <f t="shared" si="30"/>
        <v>0</v>
      </c>
      <c r="H172" s="36">
        <f t="shared" si="30"/>
        <v>7</v>
      </c>
    </row>
    <row r="173" spans="1:8" ht="51">
      <c r="A173" s="37" t="s">
        <v>138</v>
      </c>
      <c r="B173" s="34" t="s">
        <v>38</v>
      </c>
      <c r="C173" s="35" t="s">
        <v>32</v>
      </c>
      <c r="D173" s="36" t="s">
        <v>176</v>
      </c>
      <c r="E173" s="36"/>
      <c r="F173" s="36">
        <f>F174</f>
        <v>7</v>
      </c>
      <c r="G173" s="36">
        <f t="shared" si="30"/>
        <v>0</v>
      </c>
      <c r="H173" s="36">
        <f t="shared" si="30"/>
        <v>7</v>
      </c>
    </row>
    <row r="174" spans="1:8" ht="15.75">
      <c r="A174" s="33" t="s">
        <v>139</v>
      </c>
      <c r="B174" s="34" t="s">
        <v>38</v>
      </c>
      <c r="C174" s="35" t="s">
        <v>32</v>
      </c>
      <c r="D174" s="36" t="s">
        <v>176</v>
      </c>
      <c r="E174" s="36">
        <v>540</v>
      </c>
      <c r="F174" s="7">
        <f>'Лист1(МП)'!F141</f>
        <v>7</v>
      </c>
      <c r="G174" s="7">
        <f>'Лист1(МП)'!G141</f>
        <v>0</v>
      </c>
      <c r="H174" s="7">
        <f>'Лист1(МП)'!H141</f>
        <v>7</v>
      </c>
    </row>
    <row r="175" spans="1:8" s="43" customFormat="1" ht="15.75">
      <c r="A175" s="2" t="s">
        <v>2</v>
      </c>
      <c r="B175" s="3" t="s">
        <v>38</v>
      </c>
      <c r="C175" s="3" t="s">
        <v>34</v>
      </c>
      <c r="D175" s="3"/>
      <c r="E175" s="3"/>
      <c r="F175" s="4">
        <f>F176+F186+F190</f>
        <v>8120.6</v>
      </c>
      <c r="G175" s="4">
        <f>G176+G186+G190</f>
        <v>555.5999999999999</v>
      </c>
      <c r="H175" s="4">
        <f>H176+H186+H190</f>
        <v>8676.2</v>
      </c>
    </row>
    <row r="176" spans="1:8" ht="47.25" customHeight="1">
      <c r="A176" s="30" t="s">
        <v>292</v>
      </c>
      <c r="B176" s="6" t="s">
        <v>38</v>
      </c>
      <c r="C176" s="6" t="s">
        <v>34</v>
      </c>
      <c r="D176" s="6" t="s">
        <v>251</v>
      </c>
      <c r="E176" s="6"/>
      <c r="F176" s="7">
        <f>F177+F181+F183</f>
        <v>7890.6</v>
      </c>
      <c r="G176" s="7">
        <f>G177+G181+G183</f>
        <v>355.5999999999999</v>
      </c>
      <c r="H176" s="7">
        <f>H177+H181+H183</f>
        <v>8246.2</v>
      </c>
    </row>
    <row r="177" spans="1:8" ht="78" customHeight="1">
      <c r="A177" s="30" t="s">
        <v>364</v>
      </c>
      <c r="B177" s="22" t="s">
        <v>38</v>
      </c>
      <c r="C177" s="22" t="s">
        <v>34</v>
      </c>
      <c r="D177" s="6" t="s">
        <v>308</v>
      </c>
      <c r="E177" s="18"/>
      <c r="F177" s="7">
        <f>F178</f>
        <v>4092.8</v>
      </c>
      <c r="G177" s="7">
        <f>G178</f>
        <v>21</v>
      </c>
      <c r="H177" s="7">
        <f>H178</f>
        <v>4113.8</v>
      </c>
    </row>
    <row r="178" spans="1:8" ht="47.25">
      <c r="A178" s="13" t="s">
        <v>306</v>
      </c>
      <c r="B178" s="22" t="s">
        <v>38</v>
      </c>
      <c r="C178" s="22" t="s">
        <v>34</v>
      </c>
      <c r="D178" s="6" t="s">
        <v>309</v>
      </c>
      <c r="E178" s="18"/>
      <c r="F178" s="7">
        <f>F179+F180</f>
        <v>4092.8</v>
      </c>
      <c r="G178" s="7">
        <f>G179+G180</f>
        <v>21</v>
      </c>
      <c r="H178" s="7">
        <f>H179+H180</f>
        <v>4113.8</v>
      </c>
    </row>
    <row r="179" spans="1:8" ht="47.25">
      <c r="A179" s="65" t="s">
        <v>361</v>
      </c>
      <c r="B179" s="22" t="s">
        <v>38</v>
      </c>
      <c r="C179" s="22" t="s">
        <v>34</v>
      </c>
      <c r="D179" s="6" t="s">
        <v>309</v>
      </c>
      <c r="E179" s="18">
        <v>200</v>
      </c>
      <c r="F179" s="7">
        <f>'Лист1(пер.пол.)'!F66</f>
        <v>4072.8</v>
      </c>
      <c r="G179" s="7">
        <f>'Лист1(пер.пол.)'!G66</f>
        <v>0</v>
      </c>
      <c r="H179" s="7">
        <f>'Лист1(пер.пол.)'!H66</f>
        <v>4072.8</v>
      </c>
    </row>
    <row r="180" spans="1:8" ht="47.25">
      <c r="A180" s="65" t="s">
        <v>307</v>
      </c>
      <c r="B180" s="22" t="s">
        <v>38</v>
      </c>
      <c r="C180" s="22" t="s">
        <v>34</v>
      </c>
      <c r="D180" s="6" t="s">
        <v>309</v>
      </c>
      <c r="E180" s="18">
        <v>200</v>
      </c>
      <c r="F180" s="7">
        <f>'Лист1(МП)'!F146</f>
        <v>20</v>
      </c>
      <c r="G180" s="7">
        <f>'Лист1(МП)'!G146</f>
        <v>21</v>
      </c>
      <c r="H180" s="7">
        <f>'Лист1(МП)'!H146</f>
        <v>41</v>
      </c>
    </row>
    <row r="181" spans="1:8" ht="63">
      <c r="A181" s="53" t="s">
        <v>243</v>
      </c>
      <c r="B181" s="22" t="s">
        <v>38</v>
      </c>
      <c r="C181" s="22" t="s">
        <v>34</v>
      </c>
      <c r="D181" s="18" t="s">
        <v>265</v>
      </c>
      <c r="E181" s="18"/>
      <c r="F181" s="7">
        <f>F182</f>
        <v>3189.3</v>
      </c>
      <c r="G181" s="7">
        <f>G182</f>
        <v>355.5999999999999</v>
      </c>
      <c r="H181" s="7">
        <f>H182</f>
        <v>3544.9</v>
      </c>
    </row>
    <row r="182" spans="1:8" ht="61.5" customHeight="1">
      <c r="A182" s="13" t="s">
        <v>263</v>
      </c>
      <c r="B182" s="22" t="s">
        <v>38</v>
      </c>
      <c r="C182" s="22" t="s">
        <v>34</v>
      </c>
      <c r="D182" s="18" t="s">
        <v>265</v>
      </c>
      <c r="E182" s="18">
        <v>540</v>
      </c>
      <c r="F182" s="7">
        <f>'Лист1(пер.пол.)'!F69</f>
        <v>3189.3</v>
      </c>
      <c r="G182" s="7">
        <f>'Лист1(пер.пол.)'!G69</f>
        <v>355.5999999999999</v>
      </c>
      <c r="H182" s="7">
        <f>'Лист1(пер.пол.)'!H69</f>
        <v>3544.9</v>
      </c>
    </row>
    <row r="183" spans="1:8" ht="49.5" customHeight="1">
      <c r="A183" s="30" t="s">
        <v>289</v>
      </c>
      <c r="B183" s="6" t="s">
        <v>38</v>
      </c>
      <c r="C183" s="6" t="s">
        <v>34</v>
      </c>
      <c r="D183" s="6" t="s">
        <v>230</v>
      </c>
      <c r="E183" s="6"/>
      <c r="F183" s="7">
        <f aca="true" t="shared" si="31" ref="F183:H184">F184</f>
        <v>608.5</v>
      </c>
      <c r="G183" s="7">
        <f t="shared" si="31"/>
        <v>-21</v>
      </c>
      <c r="H183" s="7">
        <f t="shared" si="31"/>
        <v>587.5</v>
      </c>
    </row>
    <row r="184" spans="1:8" ht="31.5">
      <c r="A184" s="13" t="s">
        <v>121</v>
      </c>
      <c r="B184" s="6" t="s">
        <v>38</v>
      </c>
      <c r="C184" s="6" t="s">
        <v>34</v>
      </c>
      <c r="D184" s="6" t="s">
        <v>231</v>
      </c>
      <c r="E184" s="6"/>
      <c r="F184" s="7">
        <f t="shared" si="31"/>
        <v>608.5</v>
      </c>
      <c r="G184" s="7">
        <f t="shared" si="31"/>
        <v>-21</v>
      </c>
      <c r="H184" s="7">
        <f t="shared" si="31"/>
        <v>587.5</v>
      </c>
    </row>
    <row r="185" spans="1:8" ht="31.5">
      <c r="A185" s="13" t="s">
        <v>76</v>
      </c>
      <c r="B185" s="6" t="s">
        <v>38</v>
      </c>
      <c r="C185" s="6" t="s">
        <v>34</v>
      </c>
      <c r="D185" s="6" t="s">
        <v>231</v>
      </c>
      <c r="E185" s="6" t="s">
        <v>17</v>
      </c>
      <c r="F185" s="7">
        <f>'Лист1(МП)'!F149</f>
        <v>608.5</v>
      </c>
      <c r="G185" s="7">
        <f>'Лист1(МП)'!G149</f>
        <v>-21</v>
      </c>
      <c r="H185" s="7">
        <f>'Лист1(МП)'!H149</f>
        <v>587.5</v>
      </c>
    </row>
    <row r="186" spans="1:8" ht="49.5" customHeight="1">
      <c r="A186" s="33" t="s">
        <v>136</v>
      </c>
      <c r="B186" s="34" t="s">
        <v>38</v>
      </c>
      <c r="C186" s="35" t="s">
        <v>34</v>
      </c>
      <c r="D186" s="36" t="s">
        <v>174</v>
      </c>
      <c r="E186" s="36"/>
      <c r="F186" s="36">
        <f>F187</f>
        <v>230</v>
      </c>
      <c r="G186" s="36">
        <f aca="true" t="shared" si="32" ref="G186:H188">G187</f>
        <v>0</v>
      </c>
      <c r="H186" s="36">
        <f t="shared" si="32"/>
        <v>230</v>
      </c>
    </row>
    <row r="187" spans="1:8" ht="31.5">
      <c r="A187" s="33" t="s">
        <v>137</v>
      </c>
      <c r="B187" s="34" t="s">
        <v>38</v>
      </c>
      <c r="C187" s="35" t="s">
        <v>34</v>
      </c>
      <c r="D187" s="36" t="s">
        <v>175</v>
      </c>
      <c r="E187" s="36"/>
      <c r="F187" s="36">
        <f>F188</f>
        <v>230</v>
      </c>
      <c r="G187" s="36">
        <f t="shared" si="32"/>
        <v>0</v>
      </c>
      <c r="H187" s="36">
        <f t="shared" si="32"/>
        <v>230</v>
      </c>
    </row>
    <row r="188" spans="1:8" ht="51">
      <c r="A188" s="37" t="s">
        <v>138</v>
      </c>
      <c r="B188" s="34" t="s">
        <v>38</v>
      </c>
      <c r="C188" s="35" t="s">
        <v>34</v>
      </c>
      <c r="D188" s="36" t="s">
        <v>176</v>
      </c>
      <c r="E188" s="36"/>
      <c r="F188" s="36">
        <f>F189</f>
        <v>230</v>
      </c>
      <c r="G188" s="36">
        <f t="shared" si="32"/>
        <v>0</v>
      </c>
      <c r="H188" s="36">
        <f t="shared" si="32"/>
        <v>230</v>
      </c>
    </row>
    <row r="189" spans="1:8" ht="15.75">
      <c r="A189" s="33" t="s">
        <v>139</v>
      </c>
      <c r="B189" s="34" t="s">
        <v>38</v>
      </c>
      <c r="C189" s="35" t="s">
        <v>34</v>
      </c>
      <c r="D189" s="36" t="s">
        <v>176</v>
      </c>
      <c r="E189" s="36">
        <v>540</v>
      </c>
      <c r="F189" s="7">
        <f>'Лист1(МП)'!F153</f>
        <v>230</v>
      </c>
      <c r="G189" s="7">
        <f>'Лист1(МП)'!G153</f>
        <v>0</v>
      </c>
      <c r="H189" s="7">
        <f>'Лист1(МП)'!H153</f>
        <v>230</v>
      </c>
    </row>
    <row r="190" spans="1:8" ht="31.5">
      <c r="A190" s="33" t="s">
        <v>413</v>
      </c>
      <c r="B190" s="34" t="s">
        <v>38</v>
      </c>
      <c r="C190" s="35" t="s">
        <v>34</v>
      </c>
      <c r="D190" s="36" t="s">
        <v>409</v>
      </c>
      <c r="E190" s="36"/>
      <c r="F190" s="7">
        <f>F191+F193</f>
        <v>0</v>
      </c>
      <c r="G190" s="7">
        <f>G191+G193</f>
        <v>200</v>
      </c>
      <c r="H190" s="7">
        <f>H191+H193</f>
        <v>200</v>
      </c>
    </row>
    <row r="191" spans="1:8" ht="15.75">
      <c r="A191" s="33" t="s">
        <v>415</v>
      </c>
      <c r="B191" s="34" t="s">
        <v>38</v>
      </c>
      <c r="C191" s="35" t="s">
        <v>34</v>
      </c>
      <c r="D191" s="36" t="s">
        <v>414</v>
      </c>
      <c r="E191" s="36"/>
      <c r="F191" s="7">
        <f>F192</f>
        <v>0</v>
      </c>
      <c r="G191" s="7">
        <f>G192</f>
        <v>100</v>
      </c>
      <c r="H191" s="7">
        <f>H192</f>
        <v>100</v>
      </c>
    </row>
    <row r="192" spans="1:8" ht="31.5">
      <c r="A192" s="65" t="s">
        <v>412</v>
      </c>
      <c r="B192" s="80" t="s">
        <v>38</v>
      </c>
      <c r="C192" s="81" t="s">
        <v>34</v>
      </c>
      <c r="D192" s="71" t="s">
        <v>414</v>
      </c>
      <c r="E192" s="71">
        <v>200</v>
      </c>
      <c r="F192" s="71">
        <f>'Лист1(МП)'!F156</f>
        <v>0</v>
      </c>
      <c r="G192" s="71">
        <f>'Лист1(МП)'!G156</f>
        <v>100</v>
      </c>
      <c r="H192" s="71">
        <f>'Лист1(МП)'!H156</f>
        <v>100</v>
      </c>
    </row>
    <row r="193" spans="1:8" ht="15.75">
      <c r="A193" s="33" t="s">
        <v>411</v>
      </c>
      <c r="B193" s="34" t="s">
        <v>38</v>
      </c>
      <c r="C193" s="35" t="s">
        <v>34</v>
      </c>
      <c r="D193" s="36" t="s">
        <v>410</v>
      </c>
      <c r="E193" s="36"/>
      <c r="F193" s="7">
        <f>F194</f>
        <v>0</v>
      </c>
      <c r="G193" s="7">
        <f>G194</f>
        <v>100</v>
      </c>
      <c r="H193" s="7">
        <f>H194</f>
        <v>100</v>
      </c>
    </row>
    <row r="194" spans="1:8" ht="31.5">
      <c r="A194" s="65" t="s">
        <v>412</v>
      </c>
      <c r="B194" s="34" t="s">
        <v>38</v>
      </c>
      <c r="C194" s="35" t="s">
        <v>34</v>
      </c>
      <c r="D194" s="36" t="s">
        <v>410</v>
      </c>
      <c r="E194" s="36">
        <v>200</v>
      </c>
      <c r="F194" s="7">
        <f>'Лист1(МП)'!F158</f>
        <v>0</v>
      </c>
      <c r="G194" s="7">
        <f>'Лист1(МП)'!G158</f>
        <v>100</v>
      </c>
      <c r="H194" s="7">
        <f>'Лист1(МП)'!H158</f>
        <v>100</v>
      </c>
    </row>
    <row r="195" spans="1:8" s="43" customFormat="1" ht="15.75">
      <c r="A195" s="52" t="s">
        <v>143</v>
      </c>
      <c r="B195" s="60" t="s">
        <v>38</v>
      </c>
      <c r="C195" s="61" t="s">
        <v>36</v>
      </c>
      <c r="D195" s="62"/>
      <c r="E195" s="62"/>
      <c r="F195" s="62">
        <f>F196+F199</f>
        <v>232.3</v>
      </c>
      <c r="G195" s="62">
        <f>G196+G199</f>
        <v>0</v>
      </c>
      <c r="H195" s="62">
        <f>H196+H199</f>
        <v>232.3</v>
      </c>
    </row>
    <row r="196" spans="1:8" ht="81.75" customHeight="1">
      <c r="A196" s="30" t="s">
        <v>290</v>
      </c>
      <c r="B196" s="80" t="s">
        <v>38</v>
      </c>
      <c r="C196" s="81" t="s">
        <v>36</v>
      </c>
      <c r="D196" s="6" t="s">
        <v>230</v>
      </c>
      <c r="E196" s="6"/>
      <c r="F196" s="7">
        <f aca="true" t="shared" si="33" ref="F196:H197">F197</f>
        <v>207.9</v>
      </c>
      <c r="G196" s="7">
        <f t="shared" si="33"/>
        <v>0</v>
      </c>
      <c r="H196" s="7">
        <f t="shared" si="33"/>
        <v>207.9</v>
      </c>
    </row>
    <row r="197" spans="1:8" ht="31.5">
      <c r="A197" s="13" t="s">
        <v>121</v>
      </c>
      <c r="B197" s="34" t="s">
        <v>38</v>
      </c>
      <c r="C197" s="35" t="s">
        <v>36</v>
      </c>
      <c r="D197" s="6" t="s">
        <v>291</v>
      </c>
      <c r="E197" s="6"/>
      <c r="F197" s="7">
        <f t="shared" si="33"/>
        <v>207.9</v>
      </c>
      <c r="G197" s="7">
        <f t="shared" si="33"/>
        <v>0</v>
      </c>
      <c r="H197" s="7">
        <f t="shared" si="33"/>
        <v>207.9</v>
      </c>
    </row>
    <row r="198" spans="1:8" ht="31.5">
      <c r="A198" s="13" t="s">
        <v>76</v>
      </c>
      <c r="B198" s="34" t="s">
        <v>38</v>
      </c>
      <c r="C198" s="35" t="s">
        <v>36</v>
      </c>
      <c r="D198" s="6" t="s">
        <v>291</v>
      </c>
      <c r="E198" s="6" t="s">
        <v>17</v>
      </c>
      <c r="F198" s="7">
        <v>207.9</v>
      </c>
      <c r="G198" s="7">
        <f>H198-F198</f>
        <v>0</v>
      </c>
      <c r="H198" s="7">
        <f>'Лист1(МП)'!H162</f>
        <v>207.9</v>
      </c>
    </row>
    <row r="199" spans="1:8" ht="47.25">
      <c r="A199" s="33" t="s">
        <v>136</v>
      </c>
      <c r="B199" s="34" t="s">
        <v>38</v>
      </c>
      <c r="C199" s="35" t="s">
        <v>36</v>
      </c>
      <c r="D199" s="36" t="s">
        <v>174</v>
      </c>
      <c r="E199" s="36"/>
      <c r="F199" s="36">
        <f>F200</f>
        <v>24.4</v>
      </c>
      <c r="G199" s="36">
        <f aca="true" t="shared" si="34" ref="G199:H201">G200</f>
        <v>0</v>
      </c>
      <c r="H199" s="36">
        <f t="shared" si="34"/>
        <v>24.4</v>
      </c>
    </row>
    <row r="200" spans="1:8" ht="31.5">
      <c r="A200" s="33" t="s">
        <v>137</v>
      </c>
      <c r="B200" s="34" t="s">
        <v>38</v>
      </c>
      <c r="C200" s="35" t="s">
        <v>36</v>
      </c>
      <c r="D200" s="36" t="s">
        <v>175</v>
      </c>
      <c r="E200" s="36"/>
      <c r="F200" s="36">
        <f>F201</f>
        <v>24.4</v>
      </c>
      <c r="G200" s="36">
        <f t="shared" si="34"/>
        <v>0</v>
      </c>
      <c r="H200" s="36">
        <f t="shared" si="34"/>
        <v>24.4</v>
      </c>
    </row>
    <row r="201" spans="1:8" ht="51">
      <c r="A201" s="37" t="s">
        <v>138</v>
      </c>
      <c r="B201" s="34" t="s">
        <v>38</v>
      </c>
      <c r="C201" s="35" t="s">
        <v>36</v>
      </c>
      <c r="D201" s="36" t="s">
        <v>176</v>
      </c>
      <c r="E201" s="36"/>
      <c r="F201" s="36">
        <f>F202</f>
        <v>24.4</v>
      </c>
      <c r="G201" s="36">
        <f t="shared" si="34"/>
        <v>0</v>
      </c>
      <c r="H201" s="36">
        <f t="shared" si="34"/>
        <v>24.4</v>
      </c>
    </row>
    <row r="202" spans="1:8" ht="15.75">
      <c r="A202" s="33" t="s">
        <v>139</v>
      </c>
      <c r="B202" s="34" t="s">
        <v>38</v>
      </c>
      <c r="C202" s="35" t="s">
        <v>36</v>
      </c>
      <c r="D202" s="36" t="s">
        <v>176</v>
      </c>
      <c r="E202" s="36">
        <v>540</v>
      </c>
      <c r="F202" s="7">
        <f>'Лист1(МП)'!F166</f>
        <v>24.4</v>
      </c>
      <c r="G202" s="7">
        <f>'Лист1(МП)'!G166</f>
        <v>0</v>
      </c>
      <c r="H202" s="7">
        <f>'Лист1(МП)'!H166</f>
        <v>24.4</v>
      </c>
    </row>
    <row r="203" spans="1:8" ht="15.75">
      <c r="A203" s="12" t="s">
        <v>47</v>
      </c>
      <c r="B203" s="19" t="s">
        <v>41</v>
      </c>
      <c r="C203" s="15"/>
      <c r="D203" s="15"/>
      <c r="E203" s="15"/>
      <c r="F203" s="4">
        <f>F204+F224+F275+F298+F311</f>
        <v>178009.29999999996</v>
      </c>
      <c r="G203" s="4">
        <f>G204+G224+G275+G298+G311</f>
        <v>607.7000000000007</v>
      </c>
      <c r="H203" s="4">
        <f>H204+H224+H275+H298+H311</f>
        <v>178616.99999999997</v>
      </c>
    </row>
    <row r="204" spans="1:8" s="43" customFormat="1" ht="15.75">
      <c r="A204" s="12" t="s">
        <v>48</v>
      </c>
      <c r="B204" s="19" t="s">
        <v>41</v>
      </c>
      <c r="C204" s="19" t="s">
        <v>32</v>
      </c>
      <c r="D204" s="15"/>
      <c r="E204" s="15"/>
      <c r="F204" s="4">
        <f>F205+F209+F216+F212+F220</f>
        <v>29121.9</v>
      </c>
      <c r="G204" s="4">
        <f>G205+G209+G216+G212+G220</f>
        <v>-286.4000000000001</v>
      </c>
      <c r="H204" s="4">
        <f>H205+H209+H216+H212+H220</f>
        <v>28835.5</v>
      </c>
    </row>
    <row r="205" spans="1:8" ht="31.5">
      <c r="A205" s="13" t="s">
        <v>106</v>
      </c>
      <c r="B205" s="22" t="s">
        <v>41</v>
      </c>
      <c r="C205" s="22" t="s">
        <v>32</v>
      </c>
      <c r="D205" s="18" t="s">
        <v>164</v>
      </c>
      <c r="E205" s="18"/>
      <c r="F205" s="7">
        <f>F206</f>
        <v>7555.5</v>
      </c>
      <c r="G205" s="7">
        <f aca="true" t="shared" si="35" ref="G205:H207">G206</f>
        <v>160</v>
      </c>
      <c r="H205" s="7">
        <f t="shared" si="35"/>
        <v>7715.5</v>
      </c>
    </row>
    <row r="206" spans="1:8" ht="49.5" customHeight="1">
      <c r="A206" s="13" t="s">
        <v>108</v>
      </c>
      <c r="B206" s="11" t="s">
        <v>41</v>
      </c>
      <c r="C206" s="11" t="s">
        <v>32</v>
      </c>
      <c r="D206" s="8" t="s">
        <v>180</v>
      </c>
      <c r="E206" s="6"/>
      <c r="F206" s="7">
        <f>F207</f>
        <v>7555.5</v>
      </c>
      <c r="G206" s="7">
        <f t="shared" si="35"/>
        <v>160</v>
      </c>
      <c r="H206" s="7">
        <f t="shared" si="35"/>
        <v>7715.5</v>
      </c>
    </row>
    <row r="207" spans="1:8" ht="15.75">
      <c r="A207" s="5" t="s">
        <v>49</v>
      </c>
      <c r="B207" s="11" t="s">
        <v>41</v>
      </c>
      <c r="C207" s="11" t="s">
        <v>32</v>
      </c>
      <c r="D207" s="8" t="s">
        <v>181</v>
      </c>
      <c r="E207" s="6"/>
      <c r="F207" s="7">
        <f>F208</f>
        <v>7555.5</v>
      </c>
      <c r="G207" s="7">
        <f t="shared" si="35"/>
        <v>160</v>
      </c>
      <c r="H207" s="7">
        <f t="shared" si="35"/>
        <v>7715.5</v>
      </c>
    </row>
    <row r="208" spans="1:8" ht="15.75">
      <c r="A208" s="13" t="s">
        <v>13</v>
      </c>
      <c r="B208" s="11" t="s">
        <v>41</v>
      </c>
      <c r="C208" s="11" t="s">
        <v>32</v>
      </c>
      <c r="D208" s="8" t="s">
        <v>181</v>
      </c>
      <c r="E208" s="6" t="s">
        <v>72</v>
      </c>
      <c r="F208" s="7">
        <f>'Лист1(МП)'!F172</f>
        <v>7555.5</v>
      </c>
      <c r="G208" s="7">
        <f>'Лист1(МП)'!G172</f>
        <v>160</v>
      </c>
      <c r="H208" s="7">
        <f>'Лист1(МП)'!H172</f>
        <v>7715.5</v>
      </c>
    </row>
    <row r="209" spans="1:8" ht="47.25">
      <c r="A209" s="31" t="s">
        <v>244</v>
      </c>
      <c r="B209" s="22" t="s">
        <v>41</v>
      </c>
      <c r="C209" s="42" t="s">
        <v>32</v>
      </c>
      <c r="D209" s="18" t="s">
        <v>228</v>
      </c>
      <c r="E209" s="18"/>
      <c r="F209" s="14">
        <f aca="true" t="shared" si="36" ref="F209:H210">F210</f>
        <v>15</v>
      </c>
      <c r="G209" s="14">
        <f t="shared" si="36"/>
        <v>0</v>
      </c>
      <c r="H209" s="14">
        <f t="shared" si="36"/>
        <v>15</v>
      </c>
    </row>
    <row r="210" spans="1:8" ht="31.5">
      <c r="A210" s="13" t="s">
        <v>121</v>
      </c>
      <c r="B210" s="22" t="s">
        <v>41</v>
      </c>
      <c r="C210" s="42" t="s">
        <v>32</v>
      </c>
      <c r="D210" s="18" t="s">
        <v>229</v>
      </c>
      <c r="E210" s="18"/>
      <c r="F210" s="14">
        <f t="shared" si="36"/>
        <v>15</v>
      </c>
      <c r="G210" s="14">
        <f t="shared" si="36"/>
        <v>0</v>
      </c>
      <c r="H210" s="14">
        <f t="shared" si="36"/>
        <v>15</v>
      </c>
    </row>
    <row r="211" spans="1:8" ht="15.75">
      <c r="A211" s="13" t="s">
        <v>13</v>
      </c>
      <c r="B211" s="22" t="s">
        <v>41</v>
      </c>
      <c r="C211" s="42" t="s">
        <v>32</v>
      </c>
      <c r="D211" s="18" t="s">
        <v>229</v>
      </c>
      <c r="E211" s="18">
        <v>610</v>
      </c>
      <c r="F211" s="7">
        <f>'Лист1(МП)'!F175</f>
        <v>15</v>
      </c>
      <c r="G211" s="7">
        <f>'Лист1(МП)'!G175</f>
        <v>0</v>
      </c>
      <c r="H211" s="7">
        <f>'Лист1(МП)'!H175</f>
        <v>15</v>
      </c>
    </row>
    <row r="212" spans="1:8" ht="47.25">
      <c r="A212" s="58" t="s">
        <v>292</v>
      </c>
      <c r="B212" s="22" t="s">
        <v>41</v>
      </c>
      <c r="C212" s="22" t="s">
        <v>32</v>
      </c>
      <c r="D212" s="6" t="s">
        <v>251</v>
      </c>
      <c r="E212" s="6"/>
      <c r="F212" s="7">
        <f>F213</f>
        <v>2607.4</v>
      </c>
      <c r="G212" s="7">
        <f>G213</f>
        <v>-386.4000000000001</v>
      </c>
      <c r="H212" s="7">
        <f>H213</f>
        <v>2221</v>
      </c>
    </row>
    <row r="213" spans="1:8" ht="63">
      <c r="A213" s="56" t="s">
        <v>243</v>
      </c>
      <c r="B213" s="22" t="s">
        <v>41</v>
      </c>
      <c r="C213" s="22" t="s">
        <v>32</v>
      </c>
      <c r="D213" s="18" t="s">
        <v>265</v>
      </c>
      <c r="E213" s="18"/>
      <c r="F213" s="7">
        <f>F214+F215</f>
        <v>2607.4</v>
      </c>
      <c r="G213" s="7">
        <f>G214+G215</f>
        <v>-386.4000000000001</v>
      </c>
      <c r="H213" s="7">
        <f>H214+H215</f>
        <v>2221</v>
      </c>
    </row>
    <row r="214" spans="1:8" ht="31.5">
      <c r="A214" s="13" t="s">
        <v>278</v>
      </c>
      <c r="B214" s="22" t="s">
        <v>41</v>
      </c>
      <c r="C214" s="22" t="s">
        <v>32</v>
      </c>
      <c r="D214" s="18" t="s">
        <v>265</v>
      </c>
      <c r="E214" s="18">
        <v>610</v>
      </c>
      <c r="F214" s="7">
        <f>'Лист1(пер.пол.)'!F74</f>
        <v>2341.4</v>
      </c>
      <c r="G214" s="7">
        <f>'Лист1(пер.пол.)'!G74</f>
        <v>-386.4000000000001</v>
      </c>
      <c r="H214" s="7">
        <f>'Лист1(пер.пол.)'!H74</f>
        <v>1955</v>
      </c>
    </row>
    <row r="215" spans="1:8" s="59" customFormat="1" ht="15.75">
      <c r="A215" s="57" t="s">
        <v>13</v>
      </c>
      <c r="B215" s="22" t="s">
        <v>41</v>
      </c>
      <c r="C215" s="42" t="s">
        <v>32</v>
      </c>
      <c r="D215" s="18" t="s">
        <v>265</v>
      </c>
      <c r="E215" s="18">
        <v>610</v>
      </c>
      <c r="F215" s="7">
        <f>'Лист1(МП)'!F178</f>
        <v>266</v>
      </c>
      <c r="G215" s="7">
        <f>'Лист1(МП)'!G178</f>
        <v>0</v>
      </c>
      <c r="H215" s="7">
        <f>'Лист1(МП)'!H178</f>
        <v>266</v>
      </c>
    </row>
    <row r="216" spans="1:8" ht="31.5">
      <c r="A216" s="24" t="s">
        <v>345</v>
      </c>
      <c r="B216" s="22" t="s">
        <v>41</v>
      </c>
      <c r="C216" s="22" t="s">
        <v>32</v>
      </c>
      <c r="D216" s="18" t="s">
        <v>182</v>
      </c>
      <c r="E216" s="18"/>
      <c r="F216" s="7">
        <f>F217</f>
        <v>18054</v>
      </c>
      <c r="G216" s="7">
        <f aca="true" t="shared" si="37" ref="G216:H218">G217</f>
        <v>0</v>
      </c>
      <c r="H216" s="7">
        <f t="shared" si="37"/>
        <v>18054</v>
      </c>
    </row>
    <row r="217" spans="1:8" ht="63">
      <c r="A217" s="24" t="s">
        <v>368</v>
      </c>
      <c r="B217" s="11" t="s">
        <v>41</v>
      </c>
      <c r="C217" s="11" t="s">
        <v>32</v>
      </c>
      <c r="D217" s="8" t="s">
        <v>183</v>
      </c>
      <c r="E217" s="6"/>
      <c r="F217" s="7">
        <f>F218</f>
        <v>18054</v>
      </c>
      <c r="G217" s="7">
        <f t="shared" si="37"/>
        <v>0</v>
      </c>
      <c r="H217" s="7">
        <f t="shared" si="37"/>
        <v>18054</v>
      </c>
    </row>
    <row r="218" spans="1:8" ht="78.75">
      <c r="A218" s="5" t="s">
        <v>115</v>
      </c>
      <c r="B218" s="11" t="s">
        <v>41</v>
      </c>
      <c r="C218" s="11" t="s">
        <v>32</v>
      </c>
      <c r="D218" s="8" t="s">
        <v>184</v>
      </c>
      <c r="E218" s="6"/>
      <c r="F218" s="7">
        <f>F219</f>
        <v>18054</v>
      </c>
      <c r="G218" s="7">
        <f t="shared" si="37"/>
        <v>0</v>
      </c>
      <c r="H218" s="7">
        <f t="shared" si="37"/>
        <v>18054</v>
      </c>
    </row>
    <row r="219" spans="1:8" ht="15.75">
      <c r="A219" s="13" t="s">
        <v>13</v>
      </c>
      <c r="B219" s="11" t="s">
        <v>41</v>
      </c>
      <c r="C219" s="11" t="s">
        <v>32</v>
      </c>
      <c r="D219" s="8" t="s">
        <v>184</v>
      </c>
      <c r="E219" s="6" t="s">
        <v>72</v>
      </c>
      <c r="F219" s="7">
        <f>'Лист1(пер.пол.)'!F78</f>
        <v>18054</v>
      </c>
      <c r="G219" s="7">
        <f>'Лист1(пер.пол.)'!G78</f>
        <v>0</v>
      </c>
      <c r="H219" s="7">
        <f>'Лист1(пер.пол.)'!H78</f>
        <v>18054</v>
      </c>
    </row>
    <row r="220" spans="1:8" ht="63">
      <c r="A220" s="13" t="s">
        <v>293</v>
      </c>
      <c r="B220" s="11" t="s">
        <v>41</v>
      </c>
      <c r="C220" s="11" t="s">
        <v>32</v>
      </c>
      <c r="D220" s="18" t="s">
        <v>295</v>
      </c>
      <c r="E220" s="6"/>
      <c r="F220" s="7">
        <f>F221</f>
        <v>890</v>
      </c>
      <c r="G220" s="7">
        <f>G221</f>
        <v>-60</v>
      </c>
      <c r="H220" s="7">
        <f>H221</f>
        <v>830</v>
      </c>
    </row>
    <row r="221" spans="1:8" ht="47.25">
      <c r="A221" s="13" t="s">
        <v>294</v>
      </c>
      <c r="B221" s="11" t="s">
        <v>41</v>
      </c>
      <c r="C221" s="11" t="s">
        <v>32</v>
      </c>
      <c r="D221" s="18" t="s">
        <v>296</v>
      </c>
      <c r="E221" s="6"/>
      <c r="F221" s="7">
        <f>F222+F223</f>
        <v>890</v>
      </c>
      <c r="G221" s="7">
        <f>G222+G223</f>
        <v>-60</v>
      </c>
      <c r="H221" s="7">
        <f>H222+H223</f>
        <v>830</v>
      </c>
    </row>
    <row r="222" spans="1:8" ht="31.5">
      <c r="A222" s="13" t="s">
        <v>278</v>
      </c>
      <c r="B222" s="11" t="s">
        <v>41</v>
      </c>
      <c r="C222" s="11" t="s">
        <v>32</v>
      </c>
      <c r="D222" s="18" t="s">
        <v>296</v>
      </c>
      <c r="E222" s="6" t="s">
        <v>72</v>
      </c>
      <c r="F222" s="7">
        <f>'Лист1(пер.пол.)'!F81</f>
        <v>800</v>
      </c>
      <c r="G222" s="7">
        <f>'Лист1(пер.пол.)'!G81</f>
        <v>0</v>
      </c>
      <c r="H222" s="7">
        <f>'Лист1(пер.пол.)'!H81</f>
        <v>800</v>
      </c>
    </row>
    <row r="223" spans="1:8" ht="31.5">
      <c r="A223" s="13" t="s">
        <v>268</v>
      </c>
      <c r="B223" s="22" t="s">
        <v>41</v>
      </c>
      <c r="C223" s="22" t="s">
        <v>32</v>
      </c>
      <c r="D223" s="18" t="s">
        <v>296</v>
      </c>
      <c r="E223" s="18">
        <v>610</v>
      </c>
      <c r="F223" s="7">
        <f>'Лист1(МП)'!F181</f>
        <v>90</v>
      </c>
      <c r="G223" s="7">
        <f>'Лист1(МП)'!G181</f>
        <v>-60</v>
      </c>
      <c r="H223" s="7">
        <f>'Лист1(МП)'!H181</f>
        <v>30</v>
      </c>
    </row>
    <row r="224" spans="1:8" s="43" customFormat="1" ht="15.75">
      <c r="A224" s="12" t="s">
        <v>50</v>
      </c>
      <c r="B224" s="19" t="s">
        <v>41</v>
      </c>
      <c r="C224" s="19" t="s">
        <v>34</v>
      </c>
      <c r="D224" s="15"/>
      <c r="E224" s="15"/>
      <c r="F224" s="4">
        <f>F225+F229+F232+F262+F242+F245+F235+F272+F256+F240</f>
        <v>131731.3</v>
      </c>
      <c r="G224" s="4">
        <f>G225+G229+G232+G262+G242+G245+G235+G272+G239+G256</f>
        <v>373.40000000000066</v>
      </c>
      <c r="H224" s="4">
        <f>H225+H229+H232+H262+H242+H245+H235+H272+H256+H239</f>
        <v>132104.69999999998</v>
      </c>
    </row>
    <row r="225" spans="1:8" ht="31.5">
      <c r="A225" s="13" t="s">
        <v>106</v>
      </c>
      <c r="B225" s="22" t="s">
        <v>41</v>
      </c>
      <c r="C225" s="22" t="s">
        <v>34</v>
      </c>
      <c r="D225" s="18" t="s">
        <v>164</v>
      </c>
      <c r="E225" s="18"/>
      <c r="F225" s="7">
        <f>F226</f>
        <v>9688</v>
      </c>
      <c r="G225" s="7">
        <f aca="true" t="shared" si="38" ref="G225:H227">G226</f>
        <v>326.2000000000007</v>
      </c>
      <c r="H225" s="7">
        <f t="shared" si="38"/>
        <v>10014.2</v>
      </c>
    </row>
    <row r="226" spans="1:8" ht="33.75" customHeight="1">
      <c r="A226" s="13" t="s">
        <v>108</v>
      </c>
      <c r="B226" s="11" t="s">
        <v>41</v>
      </c>
      <c r="C226" s="11" t="s">
        <v>34</v>
      </c>
      <c r="D226" s="8" t="s">
        <v>180</v>
      </c>
      <c r="E226" s="18"/>
      <c r="F226" s="7">
        <f>F227</f>
        <v>9688</v>
      </c>
      <c r="G226" s="7">
        <f t="shared" si="38"/>
        <v>326.2000000000007</v>
      </c>
      <c r="H226" s="7">
        <f t="shared" si="38"/>
        <v>10014.2</v>
      </c>
    </row>
    <row r="227" spans="1:8" ht="31.5">
      <c r="A227" s="13" t="s">
        <v>18</v>
      </c>
      <c r="B227" s="22" t="s">
        <v>41</v>
      </c>
      <c r="C227" s="22" t="s">
        <v>34</v>
      </c>
      <c r="D227" s="18" t="s">
        <v>185</v>
      </c>
      <c r="E227" s="18"/>
      <c r="F227" s="7">
        <f>F228</f>
        <v>9688</v>
      </c>
      <c r="G227" s="7">
        <f t="shared" si="38"/>
        <v>326.2000000000007</v>
      </c>
      <c r="H227" s="7">
        <f t="shared" si="38"/>
        <v>10014.2</v>
      </c>
    </row>
    <row r="228" spans="1:8" ht="15.75">
      <c r="A228" s="13" t="s">
        <v>13</v>
      </c>
      <c r="B228" s="22" t="s">
        <v>41</v>
      </c>
      <c r="C228" s="22" t="s">
        <v>34</v>
      </c>
      <c r="D228" s="18" t="s">
        <v>185</v>
      </c>
      <c r="E228" s="6" t="s">
        <v>72</v>
      </c>
      <c r="F228" s="7">
        <f>'Лист1(МП)'!F186</f>
        <v>9688</v>
      </c>
      <c r="G228" s="7">
        <f>'Лист1(МП)'!G186</f>
        <v>326.2000000000007</v>
      </c>
      <c r="H228" s="7">
        <f>'Лист1(МП)'!H186</f>
        <v>10014.2</v>
      </c>
    </row>
    <row r="229" spans="1:8" ht="112.5" customHeight="1">
      <c r="A229" s="31" t="s">
        <v>297</v>
      </c>
      <c r="B229" s="22" t="s">
        <v>41</v>
      </c>
      <c r="C229" s="42" t="s">
        <v>34</v>
      </c>
      <c r="D229" s="18" t="s">
        <v>167</v>
      </c>
      <c r="E229" s="18"/>
      <c r="F229" s="14">
        <f aca="true" t="shared" si="39" ref="F229:H230">F230</f>
        <v>30</v>
      </c>
      <c r="G229" s="14">
        <f t="shared" si="39"/>
        <v>0</v>
      </c>
      <c r="H229" s="14">
        <f t="shared" si="39"/>
        <v>30</v>
      </c>
    </row>
    <row r="230" spans="1:8" ht="31.5">
      <c r="A230" s="13" t="s">
        <v>121</v>
      </c>
      <c r="B230" s="22" t="s">
        <v>41</v>
      </c>
      <c r="C230" s="42" t="s">
        <v>34</v>
      </c>
      <c r="D230" s="18" t="s">
        <v>168</v>
      </c>
      <c r="E230" s="18"/>
      <c r="F230" s="14">
        <f t="shared" si="39"/>
        <v>30</v>
      </c>
      <c r="G230" s="14">
        <f t="shared" si="39"/>
        <v>0</v>
      </c>
      <c r="H230" s="14">
        <f t="shared" si="39"/>
        <v>30</v>
      </c>
    </row>
    <row r="231" spans="1:8" ht="15.75">
      <c r="A231" s="13" t="s">
        <v>13</v>
      </c>
      <c r="B231" s="22" t="s">
        <v>41</v>
      </c>
      <c r="C231" s="42" t="s">
        <v>34</v>
      </c>
      <c r="D231" s="18" t="s">
        <v>168</v>
      </c>
      <c r="E231" s="18">
        <v>610</v>
      </c>
      <c r="F231" s="7">
        <f>'Лист1(МП)'!F189</f>
        <v>30</v>
      </c>
      <c r="G231" s="7">
        <f>'Лист1(МП)'!G189</f>
        <v>0</v>
      </c>
      <c r="H231" s="7">
        <f>'Лист1(МП)'!H189</f>
        <v>30</v>
      </c>
    </row>
    <row r="232" spans="1:8" ht="47.25">
      <c r="A232" s="31" t="s">
        <v>244</v>
      </c>
      <c r="B232" s="22" t="s">
        <v>41</v>
      </c>
      <c r="C232" s="42" t="s">
        <v>34</v>
      </c>
      <c r="D232" s="18" t="s">
        <v>228</v>
      </c>
      <c r="E232" s="18"/>
      <c r="F232" s="14">
        <f aca="true" t="shared" si="40" ref="F232:H233">F233</f>
        <v>15</v>
      </c>
      <c r="G232" s="14">
        <f t="shared" si="40"/>
        <v>0</v>
      </c>
      <c r="H232" s="14">
        <f t="shared" si="40"/>
        <v>15</v>
      </c>
    </row>
    <row r="233" spans="1:8" ht="31.5">
      <c r="A233" s="13" t="s">
        <v>121</v>
      </c>
      <c r="B233" s="22" t="s">
        <v>41</v>
      </c>
      <c r="C233" s="42" t="s">
        <v>34</v>
      </c>
      <c r="D233" s="18" t="s">
        <v>229</v>
      </c>
      <c r="E233" s="18"/>
      <c r="F233" s="14">
        <f t="shared" si="40"/>
        <v>15</v>
      </c>
      <c r="G233" s="14">
        <f t="shared" si="40"/>
        <v>0</v>
      </c>
      <c r="H233" s="14">
        <f t="shared" si="40"/>
        <v>15</v>
      </c>
    </row>
    <row r="234" spans="1:8" ht="15.75">
      <c r="A234" s="13" t="s">
        <v>13</v>
      </c>
      <c r="B234" s="22" t="s">
        <v>41</v>
      </c>
      <c r="C234" s="42" t="s">
        <v>34</v>
      </c>
      <c r="D234" s="18" t="s">
        <v>229</v>
      </c>
      <c r="E234" s="18">
        <v>610</v>
      </c>
      <c r="F234" s="7">
        <f>'Лист1(МП)'!F192</f>
        <v>15</v>
      </c>
      <c r="G234" s="7">
        <f>'Лист1(МП)'!G192</f>
        <v>0</v>
      </c>
      <c r="H234" s="7">
        <f>'Лист1(МП)'!H192</f>
        <v>15</v>
      </c>
    </row>
    <row r="235" spans="1:8" ht="47.25">
      <c r="A235" s="58" t="s">
        <v>292</v>
      </c>
      <c r="B235" s="22" t="s">
        <v>41</v>
      </c>
      <c r="C235" s="22" t="s">
        <v>34</v>
      </c>
      <c r="D235" s="6" t="s">
        <v>251</v>
      </c>
      <c r="E235" s="6"/>
      <c r="F235" s="7">
        <f>F236</f>
        <v>5900.9</v>
      </c>
      <c r="G235" s="7">
        <f>G236</f>
        <v>0</v>
      </c>
      <c r="H235" s="7">
        <f>H236</f>
        <v>5900.9</v>
      </c>
    </row>
    <row r="236" spans="1:8" ht="63">
      <c r="A236" s="56" t="s">
        <v>243</v>
      </c>
      <c r="B236" s="22" t="s">
        <v>41</v>
      </c>
      <c r="C236" s="22" t="s">
        <v>34</v>
      </c>
      <c r="D236" s="18" t="s">
        <v>265</v>
      </c>
      <c r="E236" s="18"/>
      <c r="F236" s="7">
        <f>F237+F238</f>
        <v>5900.9</v>
      </c>
      <c r="G236" s="7">
        <f>G237+G238</f>
        <v>0</v>
      </c>
      <c r="H236" s="7">
        <f>H237+H238</f>
        <v>5900.9</v>
      </c>
    </row>
    <row r="237" spans="1:8" ht="31.5">
      <c r="A237" s="13" t="s">
        <v>278</v>
      </c>
      <c r="B237" s="22" t="s">
        <v>41</v>
      </c>
      <c r="C237" s="22" t="s">
        <v>34</v>
      </c>
      <c r="D237" s="18" t="s">
        <v>265</v>
      </c>
      <c r="E237" s="18">
        <v>610</v>
      </c>
      <c r="F237" s="7">
        <f>'Лист1(пер.пол.)'!F85</f>
        <v>5644.9</v>
      </c>
      <c r="G237" s="7">
        <f>'Лист1(пер.пол.)'!G85</f>
        <v>0</v>
      </c>
      <c r="H237" s="7">
        <f>'Лист1(пер.пол.)'!H85</f>
        <v>5644.9</v>
      </c>
    </row>
    <row r="238" spans="1:8" s="59" customFormat="1" ht="15.75">
      <c r="A238" s="57" t="s">
        <v>13</v>
      </c>
      <c r="B238" s="22" t="s">
        <v>41</v>
      </c>
      <c r="C238" s="42" t="s">
        <v>34</v>
      </c>
      <c r="D238" s="18" t="s">
        <v>265</v>
      </c>
      <c r="E238" s="18">
        <v>610</v>
      </c>
      <c r="F238" s="7">
        <f>'Лист1(МП)'!F195</f>
        <v>256</v>
      </c>
      <c r="G238" s="7">
        <f>'Лист1(МП)'!G195</f>
        <v>0</v>
      </c>
      <c r="H238" s="7">
        <f>'Лист1(МП)'!H195</f>
        <v>256</v>
      </c>
    </row>
    <row r="239" spans="1:8" s="59" customFormat="1" ht="78.75">
      <c r="A239" s="57" t="s">
        <v>403</v>
      </c>
      <c r="B239" s="22" t="s">
        <v>41</v>
      </c>
      <c r="C239" s="42" t="s">
        <v>34</v>
      </c>
      <c r="D239" s="18" t="s">
        <v>291</v>
      </c>
      <c r="E239" s="18"/>
      <c r="F239" s="7">
        <f aca="true" t="shared" si="41" ref="F239:H240">F240</f>
        <v>391.5</v>
      </c>
      <c r="G239" s="7">
        <f t="shared" si="41"/>
        <v>0</v>
      </c>
      <c r="H239" s="7">
        <f t="shared" si="41"/>
        <v>391.5</v>
      </c>
    </row>
    <row r="240" spans="1:8" s="59" customFormat="1" ht="31.5">
      <c r="A240" s="57" t="s">
        <v>125</v>
      </c>
      <c r="B240" s="22" t="s">
        <v>41</v>
      </c>
      <c r="C240" s="42" t="s">
        <v>34</v>
      </c>
      <c r="D240" s="18" t="s">
        <v>291</v>
      </c>
      <c r="E240" s="18"/>
      <c r="F240" s="7">
        <f t="shared" si="41"/>
        <v>391.5</v>
      </c>
      <c r="G240" s="7">
        <f t="shared" si="41"/>
        <v>0</v>
      </c>
      <c r="H240" s="7">
        <f t="shared" si="41"/>
        <v>391.5</v>
      </c>
    </row>
    <row r="241" spans="1:8" s="59" customFormat="1" ht="15.75">
      <c r="A241" s="57" t="s">
        <v>13</v>
      </c>
      <c r="B241" s="22" t="s">
        <v>41</v>
      </c>
      <c r="C241" s="42" t="s">
        <v>34</v>
      </c>
      <c r="D241" s="18" t="s">
        <v>291</v>
      </c>
      <c r="E241" s="18">
        <v>610</v>
      </c>
      <c r="F241" s="7">
        <f>'Лист1(МП)'!F198</f>
        <v>391.5</v>
      </c>
      <c r="G241" s="7">
        <f>'Лист1(МП)'!G198</f>
        <v>0</v>
      </c>
      <c r="H241" s="7">
        <f>'Лист1(МП)'!H198</f>
        <v>391.5</v>
      </c>
    </row>
    <row r="242" spans="1:8" ht="31.5">
      <c r="A242" s="30" t="s">
        <v>258</v>
      </c>
      <c r="B242" s="6" t="s">
        <v>41</v>
      </c>
      <c r="C242" s="6" t="s">
        <v>34</v>
      </c>
      <c r="D242" s="8" t="s">
        <v>203</v>
      </c>
      <c r="E242" s="18"/>
      <c r="F242" s="7">
        <f aca="true" t="shared" si="42" ref="F242:H243">F243</f>
        <v>10</v>
      </c>
      <c r="G242" s="7">
        <f t="shared" si="42"/>
        <v>0</v>
      </c>
      <c r="H242" s="7">
        <f t="shared" si="42"/>
        <v>10</v>
      </c>
    </row>
    <row r="243" spans="1:8" ht="31.5">
      <c r="A243" s="13" t="s">
        <v>121</v>
      </c>
      <c r="B243" s="6" t="s">
        <v>41</v>
      </c>
      <c r="C243" s="6" t="s">
        <v>34</v>
      </c>
      <c r="D243" s="8" t="s">
        <v>232</v>
      </c>
      <c r="E243" s="18"/>
      <c r="F243" s="7">
        <f t="shared" si="42"/>
        <v>10</v>
      </c>
      <c r="G243" s="7">
        <f t="shared" si="42"/>
        <v>0</v>
      </c>
      <c r="H243" s="7">
        <f t="shared" si="42"/>
        <v>10</v>
      </c>
    </row>
    <row r="244" spans="1:8" ht="15.75">
      <c r="A244" s="29" t="s">
        <v>13</v>
      </c>
      <c r="B244" s="42" t="s">
        <v>41</v>
      </c>
      <c r="C244" s="22" t="s">
        <v>34</v>
      </c>
      <c r="D244" s="8" t="s">
        <v>232</v>
      </c>
      <c r="E244" s="18">
        <v>610</v>
      </c>
      <c r="F244" s="7">
        <f>'Лист1(МП)'!F201</f>
        <v>10</v>
      </c>
      <c r="G244" s="7">
        <f>'Лист1(МП)'!G201</f>
        <v>0</v>
      </c>
      <c r="H244" s="7">
        <f>'Лист1(МП)'!H201</f>
        <v>10</v>
      </c>
    </row>
    <row r="245" spans="1:8" ht="47.25">
      <c r="A245" s="30" t="s">
        <v>299</v>
      </c>
      <c r="B245" s="6" t="s">
        <v>41</v>
      </c>
      <c r="C245" s="6" t="s">
        <v>34</v>
      </c>
      <c r="D245" s="6" t="s">
        <v>182</v>
      </c>
      <c r="E245" s="6"/>
      <c r="F245" s="7">
        <f>F246+F249+F253</f>
        <v>614.4</v>
      </c>
      <c r="G245" s="7">
        <f>G246+G249+G253</f>
        <v>0</v>
      </c>
      <c r="H245" s="7">
        <f>H246+H249+H253</f>
        <v>614.4</v>
      </c>
    </row>
    <row r="246" spans="1:8" ht="31.5">
      <c r="A246" s="30" t="s">
        <v>300</v>
      </c>
      <c r="B246" s="6" t="s">
        <v>41</v>
      </c>
      <c r="C246" s="6" t="s">
        <v>34</v>
      </c>
      <c r="D246" s="6" t="s">
        <v>183</v>
      </c>
      <c r="E246" s="6"/>
      <c r="F246" s="7">
        <f aca="true" t="shared" si="43" ref="F246:H247">F247</f>
        <v>350</v>
      </c>
      <c r="G246" s="7">
        <f t="shared" si="43"/>
        <v>0</v>
      </c>
      <c r="H246" s="7">
        <f t="shared" si="43"/>
        <v>350</v>
      </c>
    </row>
    <row r="247" spans="1:8" ht="78.75">
      <c r="A247" s="29" t="s">
        <v>376</v>
      </c>
      <c r="B247" s="6" t="s">
        <v>41</v>
      </c>
      <c r="C247" s="6" t="s">
        <v>34</v>
      </c>
      <c r="D247" s="20" t="s">
        <v>303</v>
      </c>
      <c r="E247" s="6"/>
      <c r="F247" s="7">
        <f t="shared" si="43"/>
        <v>350</v>
      </c>
      <c r="G247" s="7">
        <f t="shared" si="43"/>
        <v>0</v>
      </c>
      <c r="H247" s="7">
        <f t="shared" si="43"/>
        <v>350</v>
      </c>
    </row>
    <row r="248" spans="1:8" ht="15.75">
      <c r="A248" s="29" t="s">
        <v>13</v>
      </c>
      <c r="B248" s="6" t="s">
        <v>41</v>
      </c>
      <c r="C248" s="6" t="s">
        <v>34</v>
      </c>
      <c r="D248" s="20" t="s">
        <v>303</v>
      </c>
      <c r="E248" s="6" t="s">
        <v>72</v>
      </c>
      <c r="F248" s="7">
        <f>'Лист1(МП)'!F205</f>
        <v>350</v>
      </c>
      <c r="G248" s="7">
        <f>'Лист1(МП)'!G205</f>
        <v>0</v>
      </c>
      <c r="H248" s="7">
        <f>'Лист1(МП)'!H205</f>
        <v>350</v>
      </c>
    </row>
    <row r="249" spans="1:8" ht="47.25">
      <c r="A249" s="31" t="s">
        <v>370</v>
      </c>
      <c r="B249" s="11" t="s">
        <v>41</v>
      </c>
      <c r="C249" s="11" t="s">
        <v>34</v>
      </c>
      <c r="D249" s="11" t="s">
        <v>182</v>
      </c>
      <c r="E249" s="11"/>
      <c r="F249" s="7">
        <f>F250</f>
        <v>204.4</v>
      </c>
      <c r="G249" s="7">
        <f aca="true" t="shared" si="44" ref="G249:H251">G250</f>
        <v>0</v>
      </c>
      <c r="H249" s="7">
        <f t="shared" si="44"/>
        <v>204.4</v>
      </c>
    </row>
    <row r="250" spans="1:8" ht="77.25" customHeight="1">
      <c r="A250" s="31" t="s">
        <v>371</v>
      </c>
      <c r="B250" s="11" t="s">
        <v>41</v>
      </c>
      <c r="C250" s="11" t="s">
        <v>34</v>
      </c>
      <c r="D250" s="11" t="s">
        <v>193</v>
      </c>
      <c r="E250" s="11"/>
      <c r="F250" s="7">
        <f>F251</f>
        <v>204.4</v>
      </c>
      <c r="G250" s="7">
        <f t="shared" si="44"/>
        <v>0</v>
      </c>
      <c r="H250" s="7">
        <f t="shared" si="44"/>
        <v>204.4</v>
      </c>
    </row>
    <row r="251" spans="1:8" ht="31.5">
      <c r="A251" s="65" t="s">
        <v>316</v>
      </c>
      <c r="B251" s="11" t="s">
        <v>41</v>
      </c>
      <c r="C251" s="11" t="s">
        <v>34</v>
      </c>
      <c r="D251" s="11" t="s">
        <v>261</v>
      </c>
      <c r="E251" s="11"/>
      <c r="F251" s="7">
        <f>F252</f>
        <v>204.4</v>
      </c>
      <c r="G251" s="7">
        <f t="shared" si="44"/>
        <v>0</v>
      </c>
      <c r="H251" s="7">
        <f t="shared" si="44"/>
        <v>204.4</v>
      </c>
    </row>
    <row r="252" spans="1:8" ht="46.5" customHeight="1">
      <c r="A252" s="13" t="s">
        <v>372</v>
      </c>
      <c r="B252" s="11" t="s">
        <v>41</v>
      </c>
      <c r="C252" s="11" t="s">
        <v>34</v>
      </c>
      <c r="D252" s="11" t="s">
        <v>261</v>
      </c>
      <c r="E252" s="11" t="s">
        <v>17</v>
      </c>
      <c r="F252" s="7">
        <f>'Лист1(МП)'!F209</f>
        <v>204.4</v>
      </c>
      <c r="G252" s="7">
        <f>'Лист1(МП)'!G209</f>
        <v>0</v>
      </c>
      <c r="H252" s="7">
        <f>'Лист1(МП)'!H209</f>
        <v>204.4</v>
      </c>
    </row>
    <row r="253" spans="1:8" ht="47.25">
      <c r="A253" s="31" t="s">
        <v>301</v>
      </c>
      <c r="B253" s="6" t="s">
        <v>41</v>
      </c>
      <c r="C253" s="6" t="s">
        <v>34</v>
      </c>
      <c r="D253" s="8" t="s">
        <v>245</v>
      </c>
      <c r="E253" s="6"/>
      <c r="F253" s="7">
        <f aca="true" t="shared" si="45" ref="F253:H254">F254</f>
        <v>60</v>
      </c>
      <c r="G253" s="7">
        <f t="shared" si="45"/>
        <v>0</v>
      </c>
      <c r="H253" s="7">
        <f t="shared" si="45"/>
        <v>60</v>
      </c>
    </row>
    <row r="254" spans="1:8" ht="31.5">
      <c r="A254" s="13" t="s">
        <v>121</v>
      </c>
      <c r="B254" s="6" t="s">
        <v>41</v>
      </c>
      <c r="C254" s="6" t="s">
        <v>34</v>
      </c>
      <c r="D254" s="51" t="s">
        <v>302</v>
      </c>
      <c r="E254" s="6"/>
      <c r="F254" s="7">
        <f t="shared" si="45"/>
        <v>60</v>
      </c>
      <c r="G254" s="7">
        <f t="shared" si="45"/>
        <v>0</v>
      </c>
      <c r="H254" s="7">
        <f t="shared" si="45"/>
        <v>60</v>
      </c>
    </row>
    <row r="255" spans="1:8" ht="15.75">
      <c r="A255" s="13" t="s">
        <v>13</v>
      </c>
      <c r="B255" s="6" t="s">
        <v>41</v>
      </c>
      <c r="C255" s="6" t="s">
        <v>34</v>
      </c>
      <c r="D255" s="51" t="s">
        <v>302</v>
      </c>
      <c r="E255" s="6" t="s">
        <v>72</v>
      </c>
      <c r="F255" s="7">
        <f>'Лист1(МП)'!F212</f>
        <v>60</v>
      </c>
      <c r="G255" s="7">
        <f>'Лист1(МП)'!G212</f>
        <v>0</v>
      </c>
      <c r="H255" s="7">
        <f>'Лист1(МП)'!H212</f>
        <v>60</v>
      </c>
    </row>
    <row r="256" spans="1:8" ht="15.75">
      <c r="A256" s="13" t="s">
        <v>396</v>
      </c>
      <c r="B256" s="6" t="s">
        <v>41</v>
      </c>
      <c r="C256" s="6" t="s">
        <v>34</v>
      </c>
      <c r="D256" s="51" t="s">
        <v>402</v>
      </c>
      <c r="E256" s="6"/>
      <c r="F256" s="7">
        <f>F257</f>
        <v>18808.5</v>
      </c>
      <c r="G256" s="7">
        <f>G257</f>
        <v>47.19999999999993</v>
      </c>
      <c r="H256" s="7">
        <f>H257</f>
        <v>18855.7</v>
      </c>
    </row>
    <row r="257" spans="1:8" ht="31.5">
      <c r="A257" s="13" t="s">
        <v>125</v>
      </c>
      <c r="B257" s="6" t="s">
        <v>41</v>
      </c>
      <c r="C257" s="6" t="s">
        <v>34</v>
      </c>
      <c r="D257" s="51" t="s">
        <v>395</v>
      </c>
      <c r="E257" s="6"/>
      <c r="F257" s="7">
        <f>F258+F259+F260+F261</f>
        <v>18808.5</v>
      </c>
      <c r="G257" s="7">
        <f>G258+G259+G260+G261</f>
        <v>47.19999999999993</v>
      </c>
      <c r="H257" s="7">
        <f>H258+H259+H260+H261</f>
        <v>18855.7</v>
      </c>
    </row>
    <row r="258" spans="1:8" ht="31.5">
      <c r="A258" s="13" t="s">
        <v>278</v>
      </c>
      <c r="B258" s="6" t="s">
        <v>41</v>
      </c>
      <c r="C258" s="6" t="s">
        <v>34</v>
      </c>
      <c r="D258" s="51" t="s">
        <v>395</v>
      </c>
      <c r="E258" s="6" t="s">
        <v>72</v>
      </c>
      <c r="F258" s="7">
        <f>'Лист1(пер.пол.)'!F97</f>
        <v>17912.9</v>
      </c>
      <c r="G258" s="7">
        <f>'Лист1(пер.пол.)'!G97</f>
        <v>-17912.9</v>
      </c>
      <c r="H258" s="7">
        <f>'Лист1(пер.пол.)'!H97</f>
        <v>0</v>
      </c>
    </row>
    <row r="259" spans="1:8" ht="46.5" customHeight="1">
      <c r="A259" s="13" t="s">
        <v>407</v>
      </c>
      <c r="B259" s="6" t="s">
        <v>41</v>
      </c>
      <c r="C259" s="6" t="s">
        <v>34</v>
      </c>
      <c r="D259" s="51" t="s">
        <v>395</v>
      </c>
      <c r="E259" s="6" t="s">
        <v>17</v>
      </c>
      <c r="F259" s="7">
        <f>'Лист1(пер.пол.)'!F98</f>
        <v>0</v>
      </c>
      <c r="G259" s="7">
        <f>'Лист1(пер.пол.)'!G98</f>
        <v>17912.9</v>
      </c>
      <c r="H259" s="7">
        <f>'Лист1(пер.пол.)'!H98</f>
        <v>17912.9</v>
      </c>
    </row>
    <row r="260" spans="1:8" ht="31.5">
      <c r="A260" s="13" t="s">
        <v>268</v>
      </c>
      <c r="B260" s="6" t="s">
        <v>41</v>
      </c>
      <c r="C260" s="6" t="s">
        <v>34</v>
      </c>
      <c r="D260" s="51" t="s">
        <v>395</v>
      </c>
      <c r="E260" s="6" t="s">
        <v>72</v>
      </c>
      <c r="F260" s="7">
        <f>'Лист1(МП)'!F215</f>
        <v>895.6</v>
      </c>
      <c r="G260" s="7">
        <f>'Лист1(МП)'!G215</f>
        <v>-895.6</v>
      </c>
      <c r="H260" s="7">
        <f>'Лист1(МП)'!H215</f>
        <v>0</v>
      </c>
    </row>
    <row r="261" spans="1:8" ht="54.75" customHeight="1">
      <c r="A261" s="13" t="s">
        <v>372</v>
      </c>
      <c r="B261" s="6" t="s">
        <v>41</v>
      </c>
      <c r="C261" s="6" t="s">
        <v>34</v>
      </c>
      <c r="D261" s="51" t="s">
        <v>395</v>
      </c>
      <c r="E261" s="6" t="s">
        <v>17</v>
      </c>
      <c r="F261" s="7">
        <f>'Лист1(МП)'!F216</f>
        <v>0</v>
      </c>
      <c r="G261" s="7">
        <f>'Лист1(МП)'!G216</f>
        <v>942.8</v>
      </c>
      <c r="H261" s="7">
        <f>'Лист1(МП)'!H216</f>
        <v>942.8</v>
      </c>
    </row>
    <row r="262" spans="1:8" ht="31.5">
      <c r="A262" s="24" t="s">
        <v>345</v>
      </c>
      <c r="B262" s="22" t="s">
        <v>41</v>
      </c>
      <c r="C262" s="22" t="s">
        <v>34</v>
      </c>
      <c r="D262" s="20" t="s">
        <v>182</v>
      </c>
      <c r="E262" s="20"/>
      <c r="F262" s="7">
        <f>F263</f>
        <v>95973</v>
      </c>
      <c r="G262" s="7">
        <f>G263</f>
        <v>0</v>
      </c>
      <c r="H262" s="7">
        <f>H263</f>
        <v>95973</v>
      </c>
    </row>
    <row r="263" spans="1:8" ht="63">
      <c r="A263" s="24" t="s">
        <v>347</v>
      </c>
      <c r="B263" s="25" t="s">
        <v>41</v>
      </c>
      <c r="C263" s="25" t="s">
        <v>34</v>
      </c>
      <c r="D263" s="26" t="s">
        <v>193</v>
      </c>
      <c r="E263" s="27"/>
      <c r="F263" s="7">
        <f>F264+F266+F268+F271</f>
        <v>95973</v>
      </c>
      <c r="G263" s="7">
        <f>G264+G266+G268+G271</f>
        <v>0</v>
      </c>
      <c r="H263" s="7">
        <f>H264+H266+H268+H271</f>
        <v>95973</v>
      </c>
    </row>
    <row r="264" spans="1:8" ht="77.25" customHeight="1">
      <c r="A264" s="29" t="s">
        <v>348</v>
      </c>
      <c r="B264" s="25" t="s">
        <v>41</v>
      </c>
      <c r="C264" s="25" t="s">
        <v>34</v>
      </c>
      <c r="D264" s="20" t="s">
        <v>349</v>
      </c>
      <c r="E264" s="27"/>
      <c r="F264" s="7">
        <f>F265</f>
        <v>10691</v>
      </c>
      <c r="G264" s="7">
        <f>G265</f>
        <v>0</v>
      </c>
      <c r="H264" s="7">
        <f>H265</f>
        <v>10691</v>
      </c>
    </row>
    <row r="265" spans="1:8" ht="15.75">
      <c r="A265" s="29" t="s">
        <v>13</v>
      </c>
      <c r="B265" s="25" t="s">
        <v>41</v>
      </c>
      <c r="C265" s="25" t="s">
        <v>34</v>
      </c>
      <c r="D265" s="20" t="s">
        <v>349</v>
      </c>
      <c r="E265" s="27" t="s">
        <v>72</v>
      </c>
      <c r="F265" s="7">
        <f>'Лист1(пер.пол.)'!F89</f>
        <v>10691</v>
      </c>
      <c r="G265" s="7">
        <f>'Лист1(пер.пол.)'!G89</f>
        <v>0</v>
      </c>
      <c r="H265" s="7">
        <f>'Лист1(пер.пол.)'!H89</f>
        <v>10691</v>
      </c>
    </row>
    <row r="266" spans="1:8" ht="110.25">
      <c r="A266" s="28" t="s">
        <v>112</v>
      </c>
      <c r="B266" s="25" t="s">
        <v>41</v>
      </c>
      <c r="C266" s="25" t="s">
        <v>34</v>
      </c>
      <c r="D266" s="26" t="s">
        <v>194</v>
      </c>
      <c r="E266" s="27"/>
      <c r="F266" s="7">
        <f>F267</f>
        <v>79699</v>
      </c>
      <c r="G266" s="7">
        <f>G267</f>
        <v>0</v>
      </c>
      <c r="H266" s="7">
        <f>H267</f>
        <v>79699</v>
      </c>
    </row>
    <row r="267" spans="1:8" ht="15.75">
      <c r="A267" s="29" t="s">
        <v>13</v>
      </c>
      <c r="B267" s="25" t="s">
        <v>41</v>
      </c>
      <c r="C267" s="25" t="s">
        <v>34</v>
      </c>
      <c r="D267" s="26" t="s">
        <v>194</v>
      </c>
      <c r="E267" s="27" t="s">
        <v>72</v>
      </c>
      <c r="F267" s="7">
        <f>'Лист1(пер.пол.)'!F91</f>
        <v>79699</v>
      </c>
      <c r="G267" s="7">
        <f>'Лист1(пер.пол.)'!G91</f>
        <v>0</v>
      </c>
      <c r="H267" s="7">
        <f>'Лист1(пер.пол.)'!H91</f>
        <v>79699</v>
      </c>
    </row>
    <row r="268" spans="1:8" ht="78.75" customHeight="1">
      <c r="A268" s="29" t="s">
        <v>375</v>
      </c>
      <c r="B268" s="22" t="s">
        <v>41</v>
      </c>
      <c r="C268" s="22" t="s">
        <v>34</v>
      </c>
      <c r="D268" s="20" t="s">
        <v>195</v>
      </c>
      <c r="E268" s="20"/>
      <c r="F268" s="7">
        <f>F269</f>
        <v>1036</v>
      </c>
      <c r="G268" s="7">
        <f>G269</f>
        <v>0</v>
      </c>
      <c r="H268" s="7">
        <f>H269</f>
        <v>1036</v>
      </c>
    </row>
    <row r="269" spans="1:8" ht="15.75">
      <c r="A269" s="29" t="s">
        <v>13</v>
      </c>
      <c r="B269" s="22" t="s">
        <v>41</v>
      </c>
      <c r="C269" s="22" t="s">
        <v>34</v>
      </c>
      <c r="D269" s="20" t="s">
        <v>195</v>
      </c>
      <c r="E269" s="27" t="s">
        <v>72</v>
      </c>
      <c r="F269" s="7">
        <f>'Лист1(пер.пол.)'!F93</f>
        <v>1036</v>
      </c>
      <c r="G269" s="7">
        <f>'Лист1(пер.пол.)'!G93</f>
        <v>0</v>
      </c>
      <c r="H269" s="7">
        <f>'Лист1(пер.пол.)'!H93</f>
        <v>1036</v>
      </c>
    </row>
    <row r="270" spans="1:8" ht="67.5" customHeight="1">
      <c r="A270" s="29" t="s">
        <v>351</v>
      </c>
      <c r="B270" s="22" t="s">
        <v>41</v>
      </c>
      <c r="C270" s="22" t="s">
        <v>34</v>
      </c>
      <c r="D270" s="20" t="s">
        <v>352</v>
      </c>
      <c r="E270" s="20"/>
      <c r="F270" s="7">
        <f>F271</f>
        <v>4547</v>
      </c>
      <c r="G270" s="7">
        <f>G271</f>
        <v>0</v>
      </c>
      <c r="H270" s="7">
        <f>H271</f>
        <v>4547</v>
      </c>
    </row>
    <row r="271" spans="1:8" ht="15.75">
      <c r="A271" s="29" t="s">
        <v>13</v>
      </c>
      <c r="B271" s="22" t="s">
        <v>41</v>
      </c>
      <c r="C271" s="22" t="s">
        <v>34</v>
      </c>
      <c r="D271" s="20" t="s">
        <v>352</v>
      </c>
      <c r="E271" s="27" t="s">
        <v>72</v>
      </c>
      <c r="F271" s="7">
        <f>'Лист1(пер.пол.)'!F99</f>
        <v>4547</v>
      </c>
      <c r="G271" s="7">
        <f>'Лист1(пер.пол.)'!G99</f>
        <v>0</v>
      </c>
      <c r="H271" s="7">
        <f>'Лист1(пер.пол.)'!H99</f>
        <v>4547</v>
      </c>
    </row>
    <row r="272" spans="1:8" ht="63">
      <c r="A272" s="13" t="s">
        <v>293</v>
      </c>
      <c r="B272" s="11" t="s">
        <v>41</v>
      </c>
      <c r="C272" s="11" t="s">
        <v>34</v>
      </c>
      <c r="D272" s="18" t="s">
        <v>295</v>
      </c>
      <c r="E272" s="6"/>
      <c r="F272" s="7">
        <f aca="true" t="shared" si="46" ref="F272:H273">F273</f>
        <v>300</v>
      </c>
      <c r="G272" s="7">
        <f t="shared" si="46"/>
        <v>0</v>
      </c>
      <c r="H272" s="7">
        <f t="shared" si="46"/>
        <v>300</v>
      </c>
    </row>
    <row r="273" spans="1:8" ht="47.25">
      <c r="A273" s="13" t="s">
        <v>294</v>
      </c>
      <c r="B273" s="11" t="s">
        <v>41</v>
      </c>
      <c r="C273" s="11" t="s">
        <v>34</v>
      </c>
      <c r="D273" s="18" t="s">
        <v>296</v>
      </c>
      <c r="E273" s="6"/>
      <c r="F273" s="7">
        <f t="shared" si="46"/>
        <v>300</v>
      </c>
      <c r="G273" s="7">
        <f t="shared" si="46"/>
        <v>0</v>
      </c>
      <c r="H273" s="7">
        <f t="shared" si="46"/>
        <v>300</v>
      </c>
    </row>
    <row r="274" spans="1:8" ht="31.5">
      <c r="A274" s="13" t="s">
        <v>278</v>
      </c>
      <c r="B274" s="11" t="s">
        <v>41</v>
      </c>
      <c r="C274" s="11" t="s">
        <v>34</v>
      </c>
      <c r="D274" s="18" t="s">
        <v>296</v>
      </c>
      <c r="E274" s="6" t="s">
        <v>72</v>
      </c>
      <c r="F274" s="7">
        <f>'Лист1(пер.пол.)'!F102</f>
        <v>300</v>
      </c>
      <c r="G274" s="7">
        <f>'Лист1(пер.пол.)'!G102</f>
        <v>0</v>
      </c>
      <c r="H274" s="7">
        <f>'Лист1(пер.пол.)'!H102</f>
        <v>300</v>
      </c>
    </row>
    <row r="275" spans="1:8" s="43" customFormat="1" ht="15.75">
      <c r="A275" s="12" t="s">
        <v>240</v>
      </c>
      <c r="B275" s="19" t="s">
        <v>41</v>
      </c>
      <c r="C275" s="19" t="s">
        <v>36</v>
      </c>
      <c r="D275" s="15"/>
      <c r="E275" s="15"/>
      <c r="F275" s="4">
        <f>F276+F278+F290+F284+F281+F294</f>
        <v>9758.9</v>
      </c>
      <c r="G275" s="4">
        <f>G276+G278+G290+G284+G281+G294</f>
        <v>310.7000000000002</v>
      </c>
      <c r="H275" s="4">
        <f>H276+H278+H290+H284+H281+H294</f>
        <v>10069.6</v>
      </c>
    </row>
    <row r="276" spans="1:8" ht="31.5">
      <c r="A276" s="5" t="s">
        <v>109</v>
      </c>
      <c r="B276" s="22" t="s">
        <v>41</v>
      </c>
      <c r="C276" s="22" t="s">
        <v>36</v>
      </c>
      <c r="D276" s="18" t="s">
        <v>186</v>
      </c>
      <c r="E276" s="18"/>
      <c r="F276" s="7">
        <f>F277</f>
        <v>5311.2</v>
      </c>
      <c r="G276" s="7">
        <f>G277</f>
        <v>100</v>
      </c>
      <c r="H276" s="7">
        <f>H277</f>
        <v>5411.2</v>
      </c>
    </row>
    <row r="277" spans="1:8" ht="15.75">
      <c r="A277" s="13" t="s">
        <v>13</v>
      </c>
      <c r="B277" s="22" t="s">
        <v>41</v>
      </c>
      <c r="C277" s="22" t="s">
        <v>36</v>
      </c>
      <c r="D277" s="18" t="s">
        <v>186</v>
      </c>
      <c r="E277" s="18">
        <v>610</v>
      </c>
      <c r="F277" s="7">
        <f>'Лист1(МП)'!F219</f>
        <v>5311.2</v>
      </c>
      <c r="G277" s="7">
        <f>'Лист1(МП)'!G219</f>
        <v>100</v>
      </c>
      <c r="H277" s="7">
        <f>'Лист1(МП)'!H219</f>
        <v>5411.2</v>
      </c>
    </row>
    <row r="278" spans="1:8" s="59" customFormat="1" ht="47.25">
      <c r="A278" s="31" t="s">
        <v>257</v>
      </c>
      <c r="B278" s="22" t="s">
        <v>41</v>
      </c>
      <c r="C278" s="22" t="s">
        <v>36</v>
      </c>
      <c r="D278" s="18" t="s">
        <v>237</v>
      </c>
      <c r="E278" s="18"/>
      <c r="F278" s="7">
        <f aca="true" t="shared" si="47" ref="F278:H279">F279</f>
        <v>20</v>
      </c>
      <c r="G278" s="7">
        <f t="shared" si="47"/>
        <v>0</v>
      </c>
      <c r="H278" s="7">
        <f t="shared" si="47"/>
        <v>20</v>
      </c>
    </row>
    <row r="279" spans="1:8" s="59" customFormat="1" ht="31.5">
      <c r="A279" s="13" t="s">
        <v>121</v>
      </c>
      <c r="B279" s="22" t="s">
        <v>41</v>
      </c>
      <c r="C279" s="22" t="s">
        <v>36</v>
      </c>
      <c r="D279" s="18" t="s">
        <v>236</v>
      </c>
      <c r="E279" s="18"/>
      <c r="F279" s="7">
        <f t="shared" si="47"/>
        <v>20</v>
      </c>
      <c r="G279" s="7">
        <f t="shared" si="47"/>
        <v>0</v>
      </c>
      <c r="H279" s="7">
        <f t="shared" si="47"/>
        <v>20</v>
      </c>
    </row>
    <row r="280" spans="1:8" s="59" customFormat="1" ht="31.5">
      <c r="A280" s="13" t="s">
        <v>76</v>
      </c>
      <c r="B280" s="22" t="s">
        <v>41</v>
      </c>
      <c r="C280" s="22" t="s">
        <v>36</v>
      </c>
      <c r="D280" s="18" t="s">
        <v>236</v>
      </c>
      <c r="E280" s="18">
        <v>610</v>
      </c>
      <c r="F280" s="7">
        <f>'Лист1(МП)'!F222</f>
        <v>20</v>
      </c>
      <c r="G280" s="7">
        <f>'Лист1(МП)'!G222</f>
        <v>0</v>
      </c>
      <c r="H280" s="7">
        <f>'Лист1(МП)'!H222</f>
        <v>20</v>
      </c>
    </row>
    <row r="281" spans="1:8" ht="47.25">
      <c r="A281" s="30" t="s">
        <v>292</v>
      </c>
      <c r="B281" s="22" t="s">
        <v>41</v>
      </c>
      <c r="C281" s="22" t="s">
        <v>36</v>
      </c>
      <c r="D281" s="6" t="s">
        <v>251</v>
      </c>
      <c r="E281" s="6"/>
      <c r="F281" s="7">
        <f aca="true" t="shared" si="48" ref="F281:H282">F282</f>
        <v>109.6</v>
      </c>
      <c r="G281" s="7">
        <f t="shared" si="48"/>
        <v>30.700000000000017</v>
      </c>
      <c r="H281" s="7">
        <f t="shared" si="48"/>
        <v>140.3</v>
      </c>
    </row>
    <row r="282" spans="1:8" ht="63">
      <c r="A282" s="55" t="s">
        <v>243</v>
      </c>
      <c r="B282" s="22" t="s">
        <v>41</v>
      </c>
      <c r="C282" s="22" t="s">
        <v>36</v>
      </c>
      <c r="D282" s="18" t="s">
        <v>265</v>
      </c>
      <c r="E282" s="18"/>
      <c r="F282" s="7">
        <f t="shared" si="48"/>
        <v>109.6</v>
      </c>
      <c r="G282" s="7">
        <f t="shared" si="48"/>
        <v>30.700000000000017</v>
      </c>
      <c r="H282" s="7">
        <f t="shared" si="48"/>
        <v>140.3</v>
      </c>
    </row>
    <row r="283" spans="1:8" ht="31.5">
      <c r="A283" s="13" t="s">
        <v>278</v>
      </c>
      <c r="B283" s="22" t="s">
        <v>41</v>
      </c>
      <c r="C283" s="22" t="s">
        <v>36</v>
      </c>
      <c r="D283" s="18" t="s">
        <v>265</v>
      </c>
      <c r="E283" s="18">
        <v>610</v>
      </c>
      <c r="F283" s="7">
        <f>'Лист1(пер.пол.)'!F106</f>
        <v>109.6</v>
      </c>
      <c r="G283" s="7">
        <f>'Лист1(пер.пол.)'!G106</f>
        <v>30.700000000000017</v>
      </c>
      <c r="H283" s="7">
        <f>'Лист1(пер.пол.)'!H106</f>
        <v>140.3</v>
      </c>
    </row>
    <row r="284" spans="1:8" ht="31.5">
      <c r="A284" s="30" t="s">
        <v>304</v>
      </c>
      <c r="B284" s="22" t="s">
        <v>41</v>
      </c>
      <c r="C284" s="22" t="s">
        <v>36</v>
      </c>
      <c r="D284" s="18" t="s">
        <v>187</v>
      </c>
      <c r="E284" s="18"/>
      <c r="F284" s="7">
        <f>F285</f>
        <v>2987.1</v>
      </c>
      <c r="G284" s="7">
        <f>G285</f>
        <v>191.80000000000018</v>
      </c>
      <c r="H284" s="7">
        <f>H285</f>
        <v>3178.9</v>
      </c>
    </row>
    <row r="285" spans="1:8" ht="37.5" customHeight="1">
      <c r="A285" s="30" t="s">
        <v>119</v>
      </c>
      <c r="B285" s="22" t="s">
        <v>41</v>
      </c>
      <c r="C285" s="22" t="s">
        <v>36</v>
      </c>
      <c r="D285" s="18" t="s">
        <v>188</v>
      </c>
      <c r="E285" s="18"/>
      <c r="F285" s="7">
        <f>F286+F288</f>
        <v>2987.1</v>
      </c>
      <c r="G285" s="7">
        <f>G286+G288</f>
        <v>191.80000000000018</v>
      </c>
      <c r="H285" s="7">
        <f>H286+H288</f>
        <v>3178.9</v>
      </c>
    </row>
    <row r="286" spans="1:8" ht="31.5">
      <c r="A286" s="5" t="s">
        <v>109</v>
      </c>
      <c r="B286" s="22" t="s">
        <v>41</v>
      </c>
      <c r="C286" s="22" t="s">
        <v>36</v>
      </c>
      <c r="D286" s="18" t="s">
        <v>189</v>
      </c>
      <c r="E286" s="18"/>
      <c r="F286" s="7">
        <f>F287</f>
        <v>2937.1</v>
      </c>
      <c r="G286" s="7">
        <f>G287</f>
        <v>191.80000000000018</v>
      </c>
      <c r="H286" s="7">
        <f>H287</f>
        <v>3128.9</v>
      </c>
    </row>
    <row r="287" spans="1:8" ht="15.75">
      <c r="A287" s="13" t="s">
        <v>13</v>
      </c>
      <c r="B287" s="22" t="s">
        <v>41</v>
      </c>
      <c r="C287" s="22" t="s">
        <v>36</v>
      </c>
      <c r="D287" s="18" t="s">
        <v>189</v>
      </c>
      <c r="E287" s="18">
        <v>610</v>
      </c>
      <c r="F287" s="7">
        <f>'Лист1(МП)'!F226</f>
        <v>2937.1</v>
      </c>
      <c r="G287" s="7">
        <f>'Лист1(МП)'!G226</f>
        <v>191.80000000000018</v>
      </c>
      <c r="H287" s="7">
        <f>'Лист1(МП)'!H226</f>
        <v>3128.9</v>
      </c>
    </row>
    <row r="288" spans="1:8" ht="19.5" customHeight="1">
      <c r="A288" s="13" t="s">
        <v>120</v>
      </c>
      <c r="B288" s="22" t="s">
        <v>41</v>
      </c>
      <c r="C288" s="22" t="s">
        <v>36</v>
      </c>
      <c r="D288" s="18" t="s">
        <v>259</v>
      </c>
      <c r="E288" s="18"/>
      <c r="F288" s="7">
        <f>F289</f>
        <v>50</v>
      </c>
      <c r="G288" s="7">
        <f>G289</f>
        <v>0</v>
      </c>
      <c r="H288" s="7">
        <f>H289</f>
        <v>50</v>
      </c>
    </row>
    <row r="289" spans="1:8" ht="15.75">
      <c r="A289" s="13" t="s">
        <v>13</v>
      </c>
      <c r="B289" s="22" t="s">
        <v>41</v>
      </c>
      <c r="C289" s="22" t="s">
        <v>36</v>
      </c>
      <c r="D289" s="18" t="s">
        <v>259</v>
      </c>
      <c r="E289" s="18">
        <v>610</v>
      </c>
      <c r="F289" s="7">
        <f>'Лист1(МП)'!F228</f>
        <v>50</v>
      </c>
      <c r="G289" s="7">
        <f>'Лист1(МП)'!G228</f>
        <v>0</v>
      </c>
      <c r="H289" s="7">
        <f>'Лист1(МП)'!H228</f>
        <v>50</v>
      </c>
    </row>
    <row r="290" spans="1:8" ht="47.25">
      <c r="A290" s="30" t="s">
        <v>310</v>
      </c>
      <c r="B290" s="6" t="s">
        <v>41</v>
      </c>
      <c r="C290" s="6" t="s">
        <v>36</v>
      </c>
      <c r="D290" s="6" t="s">
        <v>182</v>
      </c>
      <c r="E290" s="6"/>
      <c r="F290" s="7">
        <f>F291</f>
        <v>100</v>
      </c>
      <c r="G290" s="7">
        <f aca="true" t="shared" si="49" ref="G290:H292">G291</f>
        <v>0</v>
      </c>
      <c r="H290" s="7">
        <f t="shared" si="49"/>
        <v>100</v>
      </c>
    </row>
    <row r="291" spans="1:8" ht="52.5" customHeight="1">
      <c r="A291" s="31" t="s">
        <v>301</v>
      </c>
      <c r="B291" s="6" t="s">
        <v>41</v>
      </c>
      <c r="C291" s="6" t="s">
        <v>36</v>
      </c>
      <c r="D291" s="6" t="s">
        <v>245</v>
      </c>
      <c r="E291" s="6"/>
      <c r="F291" s="7">
        <f>F292</f>
        <v>100</v>
      </c>
      <c r="G291" s="7">
        <f t="shared" si="49"/>
        <v>0</v>
      </c>
      <c r="H291" s="7">
        <f t="shared" si="49"/>
        <v>100</v>
      </c>
    </row>
    <row r="292" spans="1:8" ht="31.5">
      <c r="A292" s="13" t="s">
        <v>121</v>
      </c>
      <c r="B292" s="6" t="s">
        <v>41</v>
      </c>
      <c r="C292" s="6" t="s">
        <v>36</v>
      </c>
      <c r="D292" s="6" t="s">
        <v>302</v>
      </c>
      <c r="E292" s="6"/>
      <c r="F292" s="7">
        <f>F293</f>
        <v>100</v>
      </c>
      <c r="G292" s="7">
        <f t="shared" si="49"/>
        <v>0</v>
      </c>
      <c r="H292" s="7">
        <f t="shared" si="49"/>
        <v>100</v>
      </c>
    </row>
    <row r="293" spans="1:8" ht="15.75">
      <c r="A293" s="13" t="s">
        <v>13</v>
      </c>
      <c r="B293" s="6" t="s">
        <v>41</v>
      </c>
      <c r="C293" s="6" t="s">
        <v>36</v>
      </c>
      <c r="D293" s="6" t="s">
        <v>302</v>
      </c>
      <c r="E293" s="6" t="s">
        <v>72</v>
      </c>
      <c r="F293" s="7">
        <f>'Лист1(МП)'!F232</f>
        <v>100</v>
      </c>
      <c r="G293" s="7">
        <f>'Лист1(МП)'!G232</f>
        <v>0</v>
      </c>
      <c r="H293" s="7">
        <f>'Лист1(МП)'!H232</f>
        <v>100</v>
      </c>
    </row>
    <row r="294" spans="1:8" ht="63">
      <c r="A294" s="13" t="s">
        <v>293</v>
      </c>
      <c r="B294" s="11" t="s">
        <v>41</v>
      </c>
      <c r="C294" s="11" t="s">
        <v>36</v>
      </c>
      <c r="D294" s="18" t="s">
        <v>295</v>
      </c>
      <c r="E294" s="6"/>
      <c r="F294" s="7">
        <f>F295</f>
        <v>1231</v>
      </c>
      <c r="G294" s="7">
        <f>G295</f>
        <v>-11.8</v>
      </c>
      <c r="H294" s="7">
        <f>H295</f>
        <v>1219.2</v>
      </c>
    </row>
    <row r="295" spans="1:8" ht="47.25">
      <c r="A295" s="13" t="s">
        <v>294</v>
      </c>
      <c r="B295" s="11" t="s">
        <v>41</v>
      </c>
      <c r="C295" s="11" t="s">
        <v>36</v>
      </c>
      <c r="D295" s="18" t="s">
        <v>296</v>
      </c>
      <c r="E295" s="6"/>
      <c r="F295" s="7">
        <f>F296+F297</f>
        <v>1231</v>
      </c>
      <c r="G295" s="7">
        <f>G296+G297</f>
        <v>-11.8</v>
      </c>
      <c r="H295" s="7">
        <f>H296+H297</f>
        <v>1219.2</v>
      </c>
    </row>
    <row r="296" spans="1:8" ht="31.5">
      <c r="A296" s="13" t="s">
        <v>278</v>
      </c>
      <c r="B296" s="11" t="s">
        <v>41</v>
      </c>
      <c r="C296" s="11" t="s">
        <v>36</v>
      </c>
      <c r="D296" s="18" t="s">
        <v>296</v>
      </c>
      <c r="E296" s="6" t="s">
        <v>72</v>
      </c>
      <c r="F296" s="7">
        <f>'Лист1(пер.пол.)'!F108</f>
        <v>1211</v>
      </c>
      <c r="G296" s="7">
        <f>'Лист1(пер.пол.)'!G108</f>
        <v>0</v>
      </c>
      <c r="H296" s="7">
        <f>'Лист1(пер.пол.)'!H108</f>
        <v>1211</v>
      </c>
    </row>
    <row r="297" spans="1:8" ht="31.5">
      <c r="A297" s="13" t="s">
        <v>268</v>
      </c>
      <c r="B297" s="11" t="s">
        <v>41</v>
      </c>
      <c r="C297" s="11" t="s">
        <v>36</v>
      </c>
      <c r="D297" s="18" t="s">
        <v>296</v>
      </c>
      <c r="E297" s="6" t="s">
        <v>72</v>
      </c>
      <c r="F297" s="7">
        <f>'Лист1(МП)'!F235</f>
        <v>20</v>
      </c>
      <c r="G297" s="7">
        <f>'Лист1(МП)'!G235</f>
        <v>-11.8</v>
      </c>
      <c r="H297" s="7">
        <f>'Лист1(МП)'!H235</f>
        <v>8.2</v>
      </c>
    </row>
    <row r="298" spans="1:8" s="43" customFormat="1" ht="15.75" customHeight="1">
      <c r="A298" s="48" t="s">
        <v>128</v>
      </c>
      <c r="B298" s="19" t="s">
        <v>41</v>
      </c>
      <c r="C298" s="19" t="s">
        <v>41</v>
      </c>
      <c r="D298" s="49"/>
      <c r="E298" s="50"/>
      <c r="F298" s="4">
        <f>F299+F304+F308</f>
        <v>185.3</v>
      </c>
      <c r="G298" s="4">
        <f>G299+G304+G308</f>
        <v>0</v>
      </c>
      <c r="H298" s="4">
        <f>H299+H304+H308</f>
        <v>185.3</v>
      </c>
    </row>
    <row r="299" spans="1:8" ht="47.25">
      <c r="A299" s="30" t="s">
        <v>299</v>
      </c>
      <c r="B299" s="6" t="s">
        <v>41</v>
      </c>
      <c r="C299" s="6" t="s">
        <v>41</v>
      </c>
      <c r="D299" s="6" t="s">
        <v>182</v>
      </c>
      <c r="E299" s="6"/>
      <c r="F299" s="7">
        <f aca="true" t="shared" si="50" ref="F299:H300">F300</f>
        <v>109</v>
      </c>
      <c r="G299" s="7">
        <f t="shared" si="50"/>
        <v>0</v>
      </c>
      <c r="H299" s="7">
        <f t="shared" si="50"/>
        <v>109</v>
      </c>
    </row>
    <row r="300" spans="1:8" ht="31.5">
      <c r="A300" s="31" t="s">
        <v>311</v>
      </c>
      <c r="B300" s="6" t="s">
        <v>41</v>
      </c>
      <c r="C300" s="6" t="s">
        <v>41</v>
      </c>
      <c r="D300" s="6" t="s">
        <v>193</v>
      </c>
      <c r="E300" s="6"/>
      <c r="F300" s="7">
        <f t="shared" si="50"/>
        <v>109</v>
      </c>
      <c r="G300" s="7">
        <f t="shared" si="50"/>
        <v>0</v>
      </c>
      <c r="H300" s="7">
        <f t="shared" si="50"/>
        <v>109</v>
      </c>
    </row>
    <row r="301" spans="1:8" ht="31.5">
      <c r="A301" s="13" t="s">
        <v>121</v>
      </c>
      <c r="B301" s="6" t="s">
        <v>41</v>
      </c>
      <c r="C301" s="6" t="s">
        <v>41</v>
      </c>
      <c r="D301" s="6" t="s">
        <v>233</v>
      </c>
      <c r="E301" s="6"/>
      <c r="F301" s="7">
        <f>F302+F303</f>
        <v>109</v>
      </c>
      <c r="G301" s="7">
        <f>G302+G303</f>
        <v>0</v>
      </c>
      <c r="H301" s="7">
        <f>H302+H303</f>
        <v>109</v>
      </c>
    </row>
    <row r="302" spans="1:8" ht="31.5">
      <c r="A302" s="13" t="s">
        <v>76</v>
      </c>
      <c r="B302" s="6" t="s">
        <v>41</v>
      </c>
      <c r="C302" s="6" t="s">
        <v>41</v>
      </c>
      <c r="D302" s="6" t="s">
        <v>233</v>
      </c>
      <c r="E302" s="6" t="s">
        <v>17</v>
      </c>
      <c r="F302" s="7">
        <f>'Лист1(МП)'!F240</f>
        <v>109</v>
      </c>
      <c r="G302" s="7">
        <f>'Лист1(МП)'!G240</f>
        <v>0</v>
      </c>
      <c r="H302" s="7">
        <f>'Лист1(МП)'!H240</f>
        <v>109</v>
      </c>
    </row>
    <row r="303" spans="1:8" ht="15.75">
      <c r="A303" s="13" t="s">
        <v>13</v>
      </c>
      <c r="B303" s="6" t="s">
        <v>41</v>
      </c>
      <c r="C303" s="6" t="s">
        <v>41</v>
      </c>
      <c r="D303" s="6" t="s">
        <v>233</v>
      </c>
      <c r="E303" s="6" t="s">
        <v>72</v>
      </c>
      <c r="F303" s="7">
        <f>'Лист1(МП)'!F241</f>
        <v>0</v>
      </c>
      <c r="G303" s="7">
        <f>'Лист1(МП)'!G241</f>
        <v>0</v>
      </c>
      <c r="H303" s="7">
        <f>'Лист1(МП)'!H241</f>
        <v>0</v>
      </c>
    </row>
    <row r="304" spans="1:8" ht="31.5">
      <c r="A304" s="13" t="s">
        <v>355</v>
      </c>
      <c r="B304" s="11" t="s">
        <v>41</v>
      </c>
      <c r="C304" s="11" t="s">
        <v>41</v>
      </c>
      <c r="D304" s="6" t="s">
        <v>182</v>
      </c>
      <c r="E304" s="11"/>
      <c r="F304" s="7">
        <f>F305</f>
        <v>26.3</v>
      </c>
      <c r="G304" s="7">
        <f>G305</f>
        <v>0</v>
      </c>
      <c r="H304" s="7">
        <f>H305</f>
        <v>26.3</v>
      </c>
    </row>
    <row r="305" spans="1:8" ht="78.75">
      <c r="A305" s="29" t="s">
        <v>356</v>
      </c>
      <c r="B305" s="11" t="s">
        <v>41</v>
      </c>
      <c r="C305" s="11" t="s">
        <v>41</v>
      </c>
      <c r="D305" s="11" t="s">
        <v>201</v>
      </c>
      <c r="E305" s="11"/>
      <c r="F305" s="7">
        <f>F307</f>
        <v>26.3</v>
      </c>
      <c r="G305" s="7">
        <f>G307</f>
        <v>0</v>
      </c>
      <c r="H305" s="7">
        <f>H307</f>
        <v>26.3</v>
      </c>
    </row>
    <row r="306" spans="1:8" ht="31.5">
      <c r="A306" s="29" t="s">
        <v>353</v>
      </c>
      <c r="B306" s="11" t="s">
        <v>41</v>
      </c>
      <c r="C306" s="11" t="s">
        <v>41</v>
      </c>
      <c r="D306" s="11" t="s">
        <v>354</v>
      </c>
      <c r="E306" s="11"/>
      <c r="F306" s="7">
        <f>'Лист1(пер.пол.)'!F113</f>
        <v>26.3</v>
      </c>
      <c r="G306" s="7">
        <f>'Лист1(пер.пол.)'!G113</f>
        <v>0</v>
      </c>
      <c r="H306" s="7">
        <f>'Лист1(пер.пол.)'!H113</f>
        <v>26.3</v>
      </c>
    </row>
    <row r="307" spans="1:8" ht="31.5">
      <c r="A307" s="29" t="s">
        <v>76</v>
      </c>
      <c r="B307" s="11" t="s">
        <v>41</v>
      </c>
      <c r="C307" s="11" t="s">
        <v>41</v>
      </c>
      <c r="D307" s="11" t="s">
        <v>354</v>
      </c>
      <c r="E307" s="11" t="s">
        <v>17</v>
      </c>
      <c r="F307" s="7">
        <f>'Лист1(пер.пол.)'!F114</f>
        <v>26.3</v>
      </c>
      <c r="G307" s="7">
        <f>'Лист1(пер.пол.)'!G114</f>
        <v>0</v>
      </c>
      <c r="H307" s="7">
        <f>'Лист1(пер.пол.)'!H114</f>
        <v>26.3</v>
      </c>
    </row>
    <row r="308" spans="1:8" ht="63">
      <c r="A308" s="31" t="s">
        <v>312</v>
      </c>
      <c r="B308" s="6" t="s">
        <v>41</v>
      </c>
      <c r="C308" s="6" t="s">
        <v>41</v>
      </c>
      <c r="D308" s="6" t="s">
        <v>313</v>
      </c>
      <c r="E308" s="6"/>
      <c r="F308" s="7">
        <f aca="true" t="shared" si="51" ref="F308:H309">F309</f>
        <v>50</v>
      </c>
      <c r="G308" s="7">
        <f t="shared" si="51"/>
        <v>0</v>
      </c>
      <c r="H308" s="7">
        <f t="shared" si="51"/>
        <v>50</v>
      </c>
    </row>
    <row r="309" spans="1:8" ht="31.5">
      <c r="A309" s="13" t="s">
        <v>121</v>
      </c>
      <c r="B309" s="6" t="s">
        <v>41</v>
      </c>
      <c r="C309" s="6" t="s">
        <v>41</v>
      </c>
      <c r="D309" s="6" t="s">
        <v>314</v>
      </c>
      <c r="E309" s="6"/>
      <c r="F309" s="7">
        <f t="shared" si="51"/>
        <v>50</v>
      </c>
      <c r="G309" s="7">
        <f t="shared" si="51"/>
        <v>0</v>
      </c>
      <c r="H309" s="7">
        <f t="shared" si="51"/>
        <v>50</v>
      </c>
    </row>
    <row r="310" spans="1:8" ht="31.5">
      <c r="A310" s="13" t="s">
        <v>76</v>
      </c>
      <c r="B310" s="6" t="s">
        <v>41</v>
      </c>
      <c r="C310" s="6" t="s">
        <v>41</v>
      </c>
      <c r="D310" s="6" t="s">
        <v>314</v>
      </c>
      <c r="E310" s="6" t="s">
        <v>17</v>
      </c>
      <c r="F310" s="7">
        <f>'Лист1(МП)'!F244</f>
        <v>50</v>
      </c>
      <c r="G310" s="7">
        <f>'Лист1(МП)'!G244</f>
        <v>0</v>
      </c>
      <c r="H310" s="7">
        <f>'Лист1(МП)'!H244</f>
        <v>50</v>
      </c>
    </row>
    <row r="311" spans="1:8" s="43" customFormat="1" ht="15.75">
      <c r="A311" s="12" t="s">
        <v>51</v>
      </c>
      <c r="B311" s="19" t="s">
        <v>41</v>
      </c>
      <c r="C311" s="19" t="s">
        <v>45</v>
      </c>
      <c r="D311" s="15"/>
      <c r="E311" s="15"/>
      <c r="F311" s="4">
        <f>F312+F322+F328+F331+F341+F344</f>
        <v>7211.9</v>
      </c>
      <c r="G311" s="4">
        <f>G312+G322+G328+G331+G341+G344</f>
        <v>210</v>
      </c>
      <c r="H311" s="4">
        <f>H312+H322+H328+H331+H341+H344</f>
        <v>7421.9</v>
      </c>
    </row>
    <row r="312" spans="1:8" ht="63">
      <c r="A312" s="13" t="s">
        <v>9</v>
      </c>
      <c r="B312" s="22" t="s">
        <v>41</v>
      </c>
      <c r="C312" s="22" t="s">
        <v>45</v>
      </c>
      <c r="D312" s="6" t="s">
        <v>145</v>
      </c>
      <c r="E312" s="18"/>
      <c r="F312" s="7">
        <f>F313+F318</f>
        <v>2591.7</v>
      </c>
      <c r="G312" s="7">
        <f>G313+G318</f>
        <v>66.5</v>
      </c>
      <c r="H312" s="7">
        <f>H313+H318</f>
        <v>2658.2</v>
      </c>
    </row>
    <row r="313" spans="1:8" ht="31.5">
      <c r="A313" s="5" t="s">
        <v>83</v>
      </c>
      <c r="B313" s="6" t="s">
        <v>41</v>
      </c>
      <c r="C313" s="6" t="s">
        <v>45</v>
      </c>
      <c r="D313" s="6" t="s">
        <v>146</v>
      </c>
      <c r="E313" s="14"/>
      <c r="F313" s="7">
        <f>F314</f>
        <v>2039.7</v>
      </c>
      <c r="G313" s="7">
        <f>G314</f>
        <v>66.5</v>
      </c>
      <c r="H313" s="7">
        <f>H314</f>
        <v>2106.2</v>
      </c>
    </row>
    <row r="314" spans="1:8" ht="31.5">
      <c r="A314" s="5" t="s">
        <v>84</v>
      </c>
      <c r="B314" s="6" t="s">
        <v>41</v>
      </c>
      <c r="C314" s="6" t="s">
        <v>45</v>
      </c>
      <c r="D314" s="6" t="s">
        <v>147</v>
      </c>
      <c r="E314" s="18"/>
      <c r="F314" s="7">
        <f>F315+F316+F317</f>
        <v>2039.7</v>
      </c>
      <c r="G314" s="7">
        <f>G315+G316+G317</f>
        <v>66.5</v>
      </c>
      <c r="H314" s="7">
        <f>H315+H316+H317</f>
        <v>2106.2</v>
      </c>
    </row>
    <row r="315" spans="1:8" ht="50.25" customHeight="1">
      <c r="A315" s="13" t="s">
        <v>75</v>
      </c>
      <c r="B315" s="6" t="s">
        <v>41</v>
      </c>
      <c r="C315" s="6" t="s">
        <v>45</v>
      </c>
      <c r="D315" s="6" t="s">
        <v>147</v>
      </c>
      <c r="E315" s="6" t="s">
        <v>16</v>
      </c>
      <c r="F315" s="7">
        <f>'Лист1(МП)'!F249</f>
        <v>1868.2</v>
      </c>
      <c r="G315" s="7">
        <f>'Лист1(МП)'!G249</f>
        <v>60</v>
      </c>
      <c r="H315" s="7">
        <f>'Лист1(МП)'!H249</f>
        <v>1928.2</v>
      </c>
    </row>
    <row r="316" spans="1:8" ht="31.5">
      <c r="A316" s="13" t="s">
        <v>76</v>
      </c>
      <c r="B316" s="6" t="s">
        <v>41</v>
      </c>
      <c r="C316" s="6" t="s">
        <v>45</v>
      </c>
      <c r="D316" s="6" t="s">
        <v>147</v>
      </c>
      <c r="E316" s="6" t="s">
        <v>17</v>
      </c>
      <c r="F316" s="7">
        <f>'Лист1(МП)'!F250</f>
        <v>156.5</v>
      </c>
      <c r="G316" s="7">
        <f>'Лист1(МП)'!G250</f>
        <v>10.5</v>
      </c>
      <c r="H316" s="7">
        <f>'Лист1(МП)'!H250</f>
        <v>167</v>
      </c>
    </row>
    <row r="317" spans="1:8" ht="15.75">
      <c r="A317" s="5" t="s">
        <v>85</v>
      </c>
      <c r="B317" s="6" t="s">
        <v>41</v>
      </c>
      <c r="C317" s="6" t="s">
        <v>45</v>
      </c>
      <c r="D317" s="6" t="s">
        <v>147</v>
      </c>
      <c r="E317" s="6" t="s">
        <v>86</v>
      </c>
      <c r="F317" s="7">
        <f>'Лист1(МП)'!F251</f>
        <v>15</v>
      </c>
      <c r="G317" s="7">
        <f>'Лист1(МП)'!G251</f>
        <v>-4</v>
      </c>
      <c r="H317" s="7">
        <f>'Лист1(МП)'!H251</f>
        <v>11</v>
      </c>
    </row>
    <row r="318" spans="1:8" ht="15.75">
      <c r="A318" s="5" t="s">
        <v>98</v>
      </c>
      <c r="B318" s="6" t="s">
        <v>41</v>
      </c>
      <c r="C318" s="6" t="s">
        <v>45</v>
      </c>
      <c r="D318" s="6" t="s">
        <v>154</v>
      </c>
      <c r="E318" s="14"/>
      <c r="F318" s="7">
        <f>F319</f>
        <v>552</v>
      </c>
      <c r="G318" s="7">
        <f>G319</f>
        <v>0</v>
      </c>
      <c r="H318" s="7">
        <f>H319</f>
        <v>552</v>
      </c>
    </row>
    <row r="319" spans="1:8" ht="47.25">
      <c r="A319" s="5" t="s">
        <v>199</v>
      </c>
      <c r="B319" s="6" t="s">
        <v>41</v>
      </c>
      <c r="C319" s="6" t="s">
        <v>45</v>
      </c>
      <c r="D319" s="6" t="s">
        <v>198</v>
      </c>
      <c r="E319" s="18"/>
      <c r="F319" s="7">
        <f>F320+F321</f>
        <v>552</v>
      </c>
      <c r="G319" s="7">
        <f>G320+G321</f>
        <v>0</v>
      </c>
      <c r="H319" s="7">
        <f>H320+H321</f>
        <v>552</v>
      </c>
    </row>
    <row r="320" spans="1:8" ht="47.25">
      <c r="A320" s="13" t="s">
        <v>75</v>
      </c>
      <c r="B320" s="6" t="s">
        <v>41</v>
      </c>
      <c r="C320" s="6" t="s">
        <v>45</v>
      </c>
      <c r="D320" s="6" t="s">
        <v>198</v>
      </c>
      <c r="E320" s="6" t="s">
        <v>16</v>
      </c>
      <c r="F320" s="7">
        <f>'Лист1(пер.пол.)'!F119</f>
        <v>530.9</v>
      </c>
      <c r="G320" s="7">
        <f>'Лист1(пер.пол.)'!G119</f>
        <v>0</v>
      </c>
      <c r="H320" s="7">
        <f>'Лист1(пер.пол.)'!H119</f>
        <v>530.9</v>
      </c>
    </row>
    <row r="321" spans="1:8" ht="31.5">
      <c r="A321" s="13" t="s">
        <v>76</v>
      </c>
      <c r="B321" s="6" t="s">
        <v>41</v>
      </c>
      <c r="C321" s="6" t="s">
        <v>45</v>
      </c>
      <c r="D321" s="6" t="s">
        <v>198</v>
      </c>
      <c r="E321" s="6" t="s">
        <v>17</v>
      </c>
      <c r="F321" s="7">
        <f>'Лист1(пер.пол.)'!F120</f>
        <v>21.1</v>
      </c>
      <c r="G321" s="7">
        <f>'Лист1(пер.пол.)'!G120</f>
        <v>0</v>
      </c>
      <c r="H321" s="7">
        <f>'Лист1(пер.пол.)'!H120</f>
        <v>21.1</v>
      </c>
    </row>
    <row r="322" spans="1:8" ht="31.5">
      <c r="A322" s="13" t="s">
        <v>106</v>
      </c>
      <c r="B322" s="22" t="s">
        <v>41</v>
      </c>
      <c r="C322" s="22" t="s">
        <v>45</v>
      </c>
      <c r="D322" s="18" t="s">
        <v>164</v>
      </c>
      <c r="E322" s="6"/>
      <c r="F322" s="7">
        <f aca="true" t="shared" si="52" ref="F322:H323">F323</f>
        <v>3831.2</v>
      </c>
      <c r="G322" s="7">
        <f t="shared" si="52"/>
        <v>143.5</v>
      </c>
      <c r="H322" s="7">
        <f t="shared" si="52"/>
        <v>3974.7</v>
      </c>
    </row>
    <row r="323" spans="1:8" ht="31.5">
      <c r="A323" s="13" t="s">
        <v>107</v>
      </c>
      <c r="B323" s="11" t="s">
        <v>41</v>
      </c>
      <c r="C323" s="11" t="s">
        <v>45</v>
      </c>
      <c r="D323" s="8" t="s">
        <v>165</v>
      </c>
      <c r="E323" s="6"/>
      <c r="F323" s="7">
        <f t="shared" si="52"/>
        <v>3831.2</v>
      </c>
      <c r="G323" s="7">
        <f t="shared" si="52"/>
        <v>143.5</v>
      </c>
      <c r="H323" s="7">
        <f t="shared" si="52"/>
        <v>3974.7</v>
      </c>
    </row>
    <row r="324" spans="1:8" ht="94.5">
      <c r="A324" s="13" t="s">
        <v>52</v>
      </c>
      <c r="B324" s="22" t="s">
        <v>41</v>
      </c>
      <c r="C324" s="22" t="s">
        <v>45</v>
      </c>
      <c r="D324" s="8" t="s">
        <v>200</v>
      </c>
      <c r="E324" s="18"/>
      <c r="F324" s="7">
        <f>F325+F326+F327</f>
        <v>3831.2</v>
      </c>
      <c r="G324" s="7">
        <f>G325+G326+G327</f>
        <v>143.5</v>
      </c>
      <c r="H324" s="7">
        <f>H325+H326+H327</f>
        <v>3974.7</v>
      </c>
    </row>
    <row r="325" spans="1:8" ht="47.25">
      <c r="A325" s="13" t="s">
        <v>75</v>
      </c>
      <c r="B325" s="22" t="s">
        <v>41</v>
      </c>
      <c r="C325" s="22" t="s">
        <v>45</v>
      </c>
      <c r="D325" s="8" t="s">
        <v>200</v>
      </c>
      <c r="E325" s="18">
        <v>100</v>
      </c>
      <c r="F325" s="7">
        <f>'Лист1(МП)'!F255</f>
        <v>3240</v>
      </c>
      <c r="G325" s="7">
        <f>'Лист1(МП)'!G255</f>
        <v>150</v>
      </c>
      <c r="H325" s="7">
        <f>'Лист1(МП)'!H255</f>
        <v>3390</v>
      </c>
    </row>
    <row r="326" spans="1:8" ht="31.5">
      <c r="A326" s="13" t="s">
        <v>76</v>
      </c>
      <c r="B326" s="22" t="s">
        <v>41</v>
      </c>
      <c r="C326" s="22" t="s">
        <v>45</v>
      </c>
      <c r="D326" s="8" t="s">
        <v>200</v>
      </c>
      <c r="E326" s="18">
        <v>200</v>
      </c>
      <c r="F326" s="7">
        <f>'Лист1(МП)'!F256</f>
        <v>561.2</v>
      </c>
      <c r="G326" s="7">
        <f>'Лист1(МП)'!G256</f>
        <v>0</v>
      </c>
      <c r="H326" s="7">
        <f>'Лист1(МП)'!H256</f>
        <v>561.2</v>
      </c>
    </row>
    <row r="327" spans="1:8" ht="15.75">
      <c r="A327" s="5" t="s">
        <v>85</v>
      </c>
      <c r="B327" s="22" t="s">
        <v>41</v>
      </c>
      <c r="C327" s="22" t="s">
        <v>45</v>
      </c>
      <c r="D327" s="8" t="s">
        <v>200</v>
      </c>
      <c r="E327" s="18">
        <v>850</v>
      </c>
      <c r="F327" s="7">
        <f>'Лист1(МП)'!F257</f>
        <v>30</v>
      </c>
      <c r="G327" s="7">
        <f>'Лист1(МП)'!G257</f>
        <v>-6.5</v>
      </c>
      <c r="H327" s="7">
        <f>'Лист1(МП)'!H257</f>
        <v>23.5</v>
      </c>
    </row>
    <row r="328" spans="1:8" ht="47.25">
      <c r="A328" s="31" t="s">
        <v>257</v>
      </c>
      <c r="B328" s="6" t="s">
        <v>41</v>
      </c>
      <c r="C328" s="6" t="s">
        <v>45</v>
      </c>
      <c r="D328" s="18" t="s">
        <v>237</v>
      </c>
      <c r="E328" s="6"/>
      <c r="F328" s="7">
        <f aca="true" t="shared" si="53" ref="F328:H329">F329</f>
        <v>30</v>
      </c>
      <c r="G328" s="7">
        <f t="shared" si="53"/>
        <v>0</v>
      </c>
      <c r="H328" s="7">
        <f t="shared" si="53"/>
        <v>30</v>
      </c>
    </row>
    <row r="329" spans="1:8" ht="31.5">
      <c r="A329" s="13" t="s">
        <v>121</v>
      </c>
      <c r="B329" s="6" t="s">
        <v>41</v>
      </c>
      <c r="C329" s="6" t="s">
        <v>45</v>
      </c>
      <c r="D329" s="18" t="s">
        <v>236</v>
      </c>
      <c r="E329" s="6"/>
      <c r="F329" s="7">
        <f t="shared" si="53"/>
        <v>30</v>
      </c>
      <c r="G329" s="7">
        <f t="shared" si="53"/>
        <v>0</v>
      </c>
      <c r="H329" s="7">
        <f t="shared" si="53"/>
        <v>30</v>
      </c>
    </row>
    <row r="330" spans="1:8" ht="31.5">
      <c r="A330" s="13" t="s">
        <v>76</v>
      </c>
      <c r="B330" s="6" t="s">
        <v>41</v>
      </c>
      <c r="C330" s="6" t="s">
        <v>45</v>
      </c>
      <c r="D330" s="18" t="s">
        <v>236</v>
      </c>
      <c r="E330" s="6" t="s">
        <v>17</v>
      </c>
      <c r="F330" s="7">
        <f>'Лист1(МП)'!F260</f>
        <v>30</v>
      </c>
      <c r="G330" s="7">
        <f>'Лист1(МП)'!G260</f>
        <v>0</v>
      </c>
      <c r="H330" s="7">
        <f>'Лист1(МП)'!H260</f>
        <v>30</v>
      </c>
    </row>
    <row r="331" spans="1:8" ht="47.25">
      <c r="A331" s="30" t="s">
        <v>299</v>
      </c>
      <c r="B331" s="6" t="s">
        <v>41</v>
      </c>
      <c r="C331" s="6" t="s">
        <v>45</v>
      </c>
      <c r="D331" s="6" t="s">
        <v>182</v>
      </c>
      <c r="E331" s="6"/>
      <c r="F331" s="7">
        <f>F332+F335+F338</f>
        <v>144</v>
      </c>
      <c r="G331" s="7">
        <f>G332+G335+G338</f>
        <v>0</v>
      </c>
      <c r="H331" s="7">
        <f>H332+H335+H338</f>
        <v>144</v>
      </c>
    </row>
    <row r="332" spans="1:8" ht="31.5">
      <c r="A332" s="31" t="s">
        <v>318</v>
      </c>
      <c r="B332" s="6" t="s">
        <v>41</v>
      </c>
      <c r="C332" s="6" t="s">
        <v>45</v>
      </c>
      <c r="D332" s="6" t="s">
        <v>183</v>
      </c>
      <c r="E332" s="6"/>
      <c r="F332" s="7">
        <f aca="true" t="shared" si="54" ref="F332:H333">F333</f>
        <v>10</v>
      </c>
      <c r="G332" s="7">
        <f t="shared" si="54"/>
        <v>0</v>
      </c>
      <c r="H332" s="7">
        <f t="shared" si="54"/>
        <v>10</v>
      </c>
    </row>
    <row r="333" spans="1:8" ht="31.5">
      <c r="A333" s="13" t="s">
        <v>121</v>
      </c>
      <c r="B333" s="6" t="s">
        <v>41</v>
      </c>
      <c r="C333" s="6" t="s">
        <v>45</v>
      </c>
      <c r="D333" s="6" t="s">
        <v>190</v>
      </c>
      <c r="E333" s="6"/>
      <c r="F333" s="7">
        <f t="shared" si="54"/>
        <v>10</v>
      </c>
      <c r="G333" s="7">
        <f t="shared" si="54"/>
        <v>0</v>
      </c>
      <c r="H333" s="7">
        <f t="shared" si="54"/>
        <v>10</v>
      </c>
    </row>
    <row r="334" spans="1:8" ht="31.5">
      <c r="A334" s="13" t="s">
        <v>76</v>
      </c>
      <c r="B334" s="6" t="s">
        <v>41</v>
      </c>
      <c r="C334" s="6" t="s">
        <v>45</v>
      </c>
      <c r="D334" s="6" t="s">
        <v>190</v>
      </c>
      <c r="E334" s="6" t="s">
        <v>17</v>
      </c>
      <c r="F334" s="7">
        <f>'Лист1(МП)'!F264</f>
        <v>10</v>
      </c>
      <c r="G334" s="7">
        <f>'Лист1(МП)'!G264</f>
        <v>0</v>
      </c>
      <c r="H334" s="7">
        <f>'Лист1(МП)'!H264</f>
        <v>10</v>
      </c>
    </row>
    <row r="335" spans="1:8" ht="47.25">
      <c r="A335" s="30" t="s">
        <v>319</v>
      </c>
      <c r="B335" s="6" t="s">
        <v>41</v>
      </c>
      <c r="C335" s="6" t="s">
        <v>45</v>
      </c>
      <c r="D335" s="6" t="s">
        <v>201</v>
      </c>
      <c r="E335" s="6"/>
      <c r="F335" s="7">
        <f aca="true" t="shared" si="55" ref="F335:H336">F336</f>
        <v>95</v>
      </c>
      <c r="G335" s="7">
        <f t="shared" si="55"/>
        <v>0</v>
      </c>
      <c r="H335" s="7">
        <f t="shared" si="55"/>
        <v>95</v>
      </c>
    </row>
    <row r="336" spans="1:8" ht="31.5">
      <c r="A336" s="13" t="s">
        <v>121</v>
      </c>
      <c r="B336" s="6" t="s">
        <v>41</v>
      </c>
      <c r="C336" s="6" t="s">
        <v>45</v>
      </c>
      <c r="D336" s="6" t="s">
        <v>202</v>
      </c>
      <c r="E336" s="6"/>
      <c r="F336" s="7">
        <f t="shared" si="55"/>
        <v>95</v>
      </c>
      <c r="G336" s="7">
        <f t="shared" si="55"/>
        <v>0</v>
      </c>
      <c r="H336" s="7">
        <f t="shared" si="55"/>
        <v>95</v>
      </c>
    </row>
    <row r="337" spans="1:8" ht="32.25" customHeight="1">
      <c r="A337" s="13" t="s">
        <v>76</v>
      </c>
      <c r="B337" s="6" t="s">
        <v>41</v>
      </c>
      <c r="C337" s="6" t="s">
        <v>45</v>
      </c>
      <c r="D337" s="6" t="s">
        <v>202</v>
      </c>
      <c r="E337" s="6" t="s">
        <v>17</v>
      </c>
      <c r="F337" s="7">
        <f>'Лист1(МП)'!F267</f>
        <v>95</v>
      </c>
      <c r="G337" s="7">
        <f>'Лист1(МП)'!G267</f>
        <v>0</v>
      </c>
      <c r="H337" s="7">
        <f>'Лист1(МП)'!H267</f>
        <v>95</v>
      </c>
    </row>
    <row r="338" spans="1:8" ht="31.5">
      <c r="A338" s="30" t="s">
        <v>320</v>
      </c>
      <c r="B338" s="6" t="s">
        <v>41</v>
      </c>
      <c r="C338" s="6" t="s">
        <v>45</v>
      </c>
      <c r="D338" s="6" t="s">
        <v>191</v>
      </c>
      <c r="E338" s="6"/>
      <c r="F338" s="7">
        <f aca="true" t="shared" si="56" ref="F338:H339">F339</f>
        <v>39</v>
      </c>
      <c r="G338" s="7">
        <f t="shared" si="56"/>
        <v>0</v>
      </c>
      <c r="H338" s="7">
        <f t="shared" si="56"/>
        <v>39</v>
      </c>
    </row>
    <row r="339" spans="1:8" ht="31.5">
      <c r="A339" s="13" t="s">
        <v>121</v>
      </c>
      <c r="B339" s="6" t="s">
        <v>41</v>
      </c>
      <c r="C339" s="6" t="s">
        <v>45</v>
      </c>
      <c r="D339" s="6" t="s">
        <v>192</v>
      </c>
      <c r="E339" s="6"/>
      <c r="F339" s="7">
        <f t="shared" si="56"/>
        <v>39</v>
      </c>
      <c r="G339" s="7">
        <f t="shared" si="56"/>
        <v>0</v>
      </c>
      <c r="H339" s="7">
        <f t="shared" si="56"/>
        <v>39</v>
      </c>
    </row>
    <row r="340" spans="1:8" ht="31.5">
      <c r="A340" s="13" t="s">
        <v>76</v>
      </c>
      <c r="B340" s="6" t="s">
        <v>41</v>
      </c>
      <c r="C340" s="6" t="s">
        <v>45</v>
      </c>
      <c r="D340" s="6" t="s">
        <v>192</v>
      </c>
      <c r="E340" s="6" t="s">
        <v>17</v>
      </c>
      <c r="F340" s="7">
        <f>'Лист1(МП)'!F270</f>
        <v>39</v>
      </c>
      <c r="G340" s="7">
        <f>'Лист1(МП)'!G270</f>
        <v>0</v>
      </c>
      <c r="H340" s="7">
        <f>'Лист1(МП)'!H270</f>
        <v>39</v>
      </c>
    </row>
    <row r="341" spans="1:8" ht="63.75" customHeight="1">
      <c r="A341" s="31" t="s">
        <v>321</v>
      </c>
      <c r="B341" s="6" t="s">
        <v>41</v>
      </c>
      <c r="C341" s="6" t="s">
        <v>45</v>
      </c>
      <c r="D341" s="6" t="s">
        <v>241</v>
      </c>
      <c r="F341" s="7" t="str">
        <f aca="true" t="shared" si="57" ref="F341:H342">F342</f>
        <v>15</v>
      </c>
      <c r="G341" s="7">
        <f t="shared" si="57"/>
        <v>0</v>
      </c>
      <c r="H341" s="7" t="str">
        <f t="shared" si="57"/>
        <v>15</v>
      </c>
    </row>
    <row r="342" spans="1:8" ht="31.5">
      <c r="A342" s="13" t="s">
        <v>121</v>
      </c>
      <c r="B342" s="6" t="s">
        <v>41</v>
      </c>
      <c r="C342" s="6" t="s">
        <v>45</v>
      </c>
      <c r="D342" s="6" t="s">
        <v>242</v>
      </c>
      <c r="F342" s="7" t="str">
        <f t="shared" si="57"/>
        <v>15</v>
      </c>
      <c r="G342" s="7">
        <f t="shared" si="57"/>
        <v>0</v>
      </c>
      <c r="H342" s="7" t="str">
        <f t="shared" si="57"/>
        <v>15</v>
      </c>
    </row>
    <row r="343" spans="1:8" ht="31.5">
      <c r="A343" s="13" t="s">
        <v>76</v>
      </c>
      <c r="B343" s="6" t="s">
        <v>41</v>
      </c>
      <c r="C343" s="6" t="s">
        <v>45</v>
      </c>
      <c r="D343" s="6" t="s">
        <v>242</v>
      </c>
      <c r="E343" s="14">
        <v>200</v>
      </c>
      <c r="F343" s="7" t="str">
        <f>'Лист1(МП)'!F273</f>
        <v>15</v>
      </c>
      <c r="G343" s="7">
        <f>'Лист1(МП)'!G273</f>
        <v>0</v>
      </c>
      <c r="H343" s="7" t="str">
        <f>'Лист1(МП)'!H273</f>
        <v>15</v>
      </c>
    </row>
    <row r="344" spans="1:8" ht="63">
      <c r="A344" s="13" t="s">
        <v>293</v>
      </c>
      <c r="B344" s="11" t="s">
        <v>41</v>
      </c>
      <c r="C344" s="11" t="s">
        <v>45</v>
      </c>
      <c r="D344" s="18" t="s">
        <v>295</v>
      </c>
      <c r="E344" s="6"/>
      <c r="F344" s="7">
        <f aca="true" t="shared" si="58" ref="F344:H345">F345</f>
        <v>600</v>
      </c>
      <c r="G344" s="7">
        <f t="shared" si="58"/>
        <v>0</v>
      </c>
      <c r="H344" s="7">
        <f t="shared" si="58"/>
        <v>600</v>
      </c>
    </row>
    <row r="345" spans="1:8" ht="47.25">
      <c r="A345" s="13" t="s">
        <v>294</v>
      </c>
      <c r="B345" s="11" t="s">
        <v>41</v>
      </c>
      <c r="C345" s="11" t="s">
        <v>45</v>
      </c>
      <c r="D345" s="18" t="s">
        <v>296</v>
      </c>
      <c r="E345" s="6"/>
      <c r="F345" s="7">
        <f t="shared" si="58"/>
        <v>600</v>
      </c>
      <c r="G345" s="7">
        <f t="shared" si="58"/>
        <v>0</v>
      </c>
      <c r="H345" s="7">
        <f t="shared" si="58"/>
        <v>600</v>
      </c>
    </row>
    <row r="346" spans="1:8" ht="63">
      <c r="A346" s="13" t="s">
        <v>277</v>
      </c>
      <c r="B346" s="11" t="s">
        <v>41</v>
      </c>
      <c r="C346" s="11" t="s">
        <v>45</v>
      </c>
      <c r="D346" s="18" t="s">
        <v>296</v>
      </c>
      <c r="E346" s="6" t="s">
        <v>16</v>
      </c>
      <c r="F346" s="7">
        <f>'Лист1(пер.пол.)'!F123</f>
        <v>600</v>
      </c>
      <c r="G346" s="7">
        <f>'Лист1(пер.пол.)'!G123</f>
        <v>0</v>
      </c>
      <c r="H346" s="7">
        <f>'Лист1(пер.пол.)'!H123</f>
        <v>600</v>
      </c>
    </row>
    <row r="347" spans="1:8" ht="15.75">
      <c r="A347" s="12" t="s">
        <v>82</v>
      </c>
      <c r="B347" s="19" t="s">
        <v>53</v>
      </c>
      <c r="C347" s="15"/>
      <c r="D347" s="15"/>
      <c r="E347" s="15"/>
      <c r="F347" s="4">
        <f>F348+F376</f>
        <v>41646.899999999994</v>
      </c>
      <c r="G347" s="4">
        <f>G348+G376</f>
        <v>691.9999999999998</v>
      </c>
      <c r="H347" s="4">
        <f>H348+H376</f>
        <v>42338.899999999994</v>
      </c>
    </row>
    <row r="348" spans="1:8" s="43" customFormat="1" ht="15.75">
      <c r="A348" s="12" t="s">
        <v>20</v>
      </c>
      <c r="B348" s="19" t="s">
        <v>53</v>
      </c>
      <c r="C348" s="19" t="s">
        <v>32</v>
      </c>
      <c r="D348" s="15"/>
      <c r="E348" s="15"/>
      <c r="F348" s="4">
        <f>F352+F349+F366+F372</f>
        <v>31809.6</v>
      </c>
      <c r="G348" s="4">
        <f>G352+G349+G366+G372</f>
        <v>371.99999999999983</v>
      </c>
      <c r="H348" s="4">
        <f>H352+H349+H366+H372</f>
        <v>32181.6</v>
      </c>
    </row>
    <row r="349" spans="1:8" ht="47.25">
      <c r="A349" s="30" t="s">
        <v>292</v>
      </c>
      <c r="B349" s="22" t="s">
        <v>53</v>
      </c>
      <c r="C349" s="22" t="s">
        <v>32</v>
      </c>
      <c r="D349" s="6" t="s">
        <v>251</v>
      </c>
      <c r="E349" s="6"/>
      <c r="F349" s="7">
        <f aca="true" t="shared" si="59" ref="F349:H350">F350</f>
        <v>169.8</v>
      </c>
      <c r="G349" s="7">
        <f t="shared" si="59"/>
        <v>0</v>
      </c>
      <c r="H349" s="7">
        <f t="shared" si="59"/>
        <v>169.8</v>
      </c>
    </row>
    <row r="350" spans="1:8" ht="63">
      <c r="A350" s="56" t="s">
        <v>243</v>
      </c>
      <c r="B350" s="22" t="s">
        <v>53</v>
      </c>
      <c r="C350" s="22" t="s">
        <v>32</v>
      </c>
      <c r="D350" s="18" t="s">
        <v>265</v>
      </c>
      <c r="E350" s="18"/>
      <c r="F350" s="7">
        <f t="shared" si="59"/>
        <v>169.8</v>
      </c>
      <c r="G350" s="7">
        <f t="shared" si="59"/>
        <v>0</v>
      </c>
      <c r="H350" s="7">
        <f t="shared" si="59"/>
        <v>169.8</v>
      </c>
    </row>
    <row r="351" spans="1:8" ht="31.5">
      <c r="A351" s="13" t="s">
        <v>278</v>
      </c>
      <c r="B351" s="22" t="s">
        <v>53</v>
      </c>
      <c r="C351" s="22" t="s">
        <v>32</v>
      </c>
      <c r="D351" s="18" t="s">
        <v>265</v>
      </c>
      <c r="E351" s="18">
        <v>610</v>
      </c>
      <c r="F351" s="7">
        <f>'Лист1(пер.пол.)'!F128</f>
        <v>169.8</v>
      </c>
      <c r="G351" s="7">
        <f>'Лист1(пер.пол.)'!G128</f>
        <v>0</v>
      </c>
      <c r="H351" s="7">
        <f>'Лист1(пер.пол.)'!H128</f>
        <v>169.8</v>
      </c>
    </row>
    <row r="352" spans="1:8" ht="31.5" customHeight="1">
      <c r="A352" s="23" t="s">
        <v>322</v>
      </c>
      <c r="B352" s="22" t="s">
        <v>53</v>
      </c>
      <c r="C352" s="22" t="s">
        <v>32</v>
      </c>
      <c r="D352" s="18" t="s">
        <v>187</v>
      </c>
      <c r="E352" s="18"/>
      <c r="F352" s="7">
        <f>F353+F358+F361</f>
        <v>10287.800000000001</v>
      </c>
      <c r="G352" s="7">
        <f>G353+G358+G361</f>
        <v>340.1999999999998</v>
      </c>
      <c r="H352" s="7">
        <f>H353+H358+H361</f>
        <v>10628</v>
      </c>
    </row>
    <row r="353" spans="1:8" ht="31.5">
      <c r="A353" s="23" t="s">
        <v>116</v>
      </c>
      <c r="B353" s="22" t="s">
        <v>53</v>
      </c>
      <c r="C353" s="22" t="s">
        <v>32</v>
      </c>
      <c r="D353" s="18" t="s">
        <v>204</v>
      </c>
      <c r="E353" s="18"/>
      <c r="F353" s="7">
        <f>F354+F356</f>
        <v>5916.3</v>
      </c>
      <c r="G353" s="7">
        <f>G354+G356</f>
        <v>218.19999999999982</v>
      </c>
      <c r="H353" s="7">
        <f>H354+H356</f>
        <v>6134.5</v>
      </c>
    </row>
    <row r="354" spans="1:8" ht="15.75">
      <c r="A354" s="5" t="s">
        <v>94</v>
      </c>
      <c r="B354" s="22" t="s">
        <v>53</v>
      </c>
      <c r="C354" s="22" t="s">
        <v>32</v>
      </c>
      <c r="D354" s="18" t="s">
        <v>205</v>
      </c>
      <c r="E354" s="18"/>
      <c r="F354" s="7">
        <f>F355</f>
        <v>5716.3</v>
      </c>
      <c r="G354" s="7">
        <f>G355</f>
        <v>218.19999999999982</v>
      </c>
      <c r="H354" s="7">
        <f>H355</f>
        <v>5934.5</v>
      </c>
    </row>
    <row r="355" spans="1:8" ht="15.75">
      <c r="A355" s="13" t="s">
        <v>13</v>
      </c>
      <c r="B355" s="22" t="s">
        <v>53</v>
      </c>
      <c r="C355" s="22" t="s">
        <v>32</v>
      </c>
      <c r="D355" s="18" t="s">
        <v>205</v>
      </c>
      <c r="E355" s="18">
        <v>610</v>
      </c>
      <c r="F355" s="7">
        <f>'Лист1(МП)'!F279</f>
        <v>5716.3</v>
      </c>
      <c r="G355" s="7">
        <f>'Лист1(МП)'!G279</f>
        <v>218.19999999999982</v>
      </c>
      <c r="H355" s="7">
        <f>'Лист1(МП)'!H279</f>
        <v>5934.5</v>
      </c>
    </row>
    <row r="356" spans="1:8" ht="33" customHeight="1">
      <c r="A356" s="5" t="s">
        <v>125</v>
      </c>
      <c r="B356" s="22" t="s">
        <v>53</v>
      </c>
      <c r="C356" s="22" t="s">
        <v>32</v>
      </c>
      <c r="D356" s="18" t="s">
        <v>206</v>
      </c>
      <c r="E356" s="18"/>
      <c r="F356" s="7">
        <f>F357</f>
        <v>200</v>
      </c>
      <c r="G356" s="7">
        <f>G357</f>
        <v>0</v>
      </c>
      <c r="H356" s="7">
        <f>H357</f>
        <v>200</v>
      </c>
    </row>
    <row r="357" spans="1:8" ht="15.75">
      <c r="A357" s="13" t="s">
        <v>13</v>
      </c>
      <c r="B357" s="22" t="s">
        <v>53</v>
      </c>
      <c r="C357" s="22" t="s">
        <v>32</v>
      </c>
      <c r="D357" s="18" t="s">
        <v>206</v>
      </c>
      <c r="E357" s="18">
        <v>610</v>
      </c>
      <c r="F357" s="7">
        <f>'Лист1(МП)'!F281</f>
        <v>200</v>
      </c>
      <c r="G357" s="7">
        <f>'Лист1(МП)'!G281</f>
        <v>0</v>
      </c>
      <c r="H357" s="7">
        <f>'Лист1(МП)'!H281</f>
        <v>200</v>
      </c>
    </row>
    <row r="358" spans="1:8" ht="31.5">
      <c r="A358" s="30" t="s">
        <v>117</v>
      </c>
      <c r="B358" s="22" t="s">
        <v>53</v>
      </c>
      <c r="C358" s="22" t="s">
        <v>32</v>
      </c>
      <c r="D358" s="18" t="s">
        <v>207</v>
      </c>
      <c r="E358" s="18"/>
      <c r="F358" s="7">
        <f aca="true" t="shared" si="60" ref="F358:H359">F359</f>
        <v>596.1</v>
      </c>
      <c r="G358" s="7">
        <f t="shared" si="60"/>
        <v>22</v>
      </c>
      <c r="H358" s="7">
        <f t="shared" si="60"/>
        <v>618.1</v>
      </c>
    </row>
    <row r="359" spans="1:8" ht="15.75">
      <c r="A359" s="13" t="s">
        <v>54</v>
      </c>
      <c r="B359" s="22" t="s">
        <v>53</v>
      </c>
      <c r="C359" s="22" t="s">
        <v>32</v>
      </c>
      <c r="D359" s="18" t="s">
        <v>208</v>
      </c>
      <c r="E359" s="18"/>
      <c r="F359" s="7">
        <f t="shared" si="60"/>
        <v>596.1</v>
      </c>
      <c r="G359" s="7">
        <f t="shared" si="60"/>
        <v>22</v>
      </c>
      <c r="H359" s="7">
        <f t="shared" si="60"/>
        <v>618.1</v>
      </c>
    </row>
    <row r="360" spans="1:8" ht="15" customHeight="1">
      <c r="A360" s="13" t="s">
        <v>13</v>
      </c>
      <c r="B360" s="22" t="s">
        <v>53</v>
      </c>
      <c r="C360" s="22" t="s">
        <v>32</v>
      </c>
      <c r="D360" s="18" t="s">
        <v>208</v>
      </c>
      <c r="E360" s="18">
        <v>610</v>
      </c>
      <c r="F360" s="7">
        <f>'Лист1(МП)'!F284</f>
        <v>596.1</v>
      </c>
      <c r="G360" s="7">
        <f>'Лист1(МП)'!G284</f>
        <v>22</v>
      </c>
      <c r="H360" s="7">
        <f>'Лист1(МП)'!H284</f>
        <v>618.1</v>
      </c>
    </row>
    <row r="361" spans="1:8" ht="31.5">
      <c r="A361" s="30" t="s">
        <v>118</v>
      </c>
      <c r="B361" s="22" t="s">
        <v>53</v>
      </c>
      <c r="C361" s="22" t="s">
        <v>32</v>
      </c>
      <c r="D361" s="18" t="s">
        <v>209</v>
      </c>
      <c r="E361" s="18"/>
      <c r="F361" s="7">
        <f>F362+F364</f>
        <v>3775.4</v>
      </c>
      <c r="G361" s="7">
        <f>G362+G364</f>
        <v>100</v>
      </c>
      <c r="H361" s="7">
        <f>H362+H364</f>
        <v>3875.4</v>
      </c>
    </row>
    <row r="362" spans="1:8" ht="15.75">
      <c r="A362" s="13" t="s">
        <v>55</v>
      </c>
      <c r="B362" s="22" t="s">
        <v>53</v>
      </c>
      <c r="C362" s="22" t="s">
        <v>32</v>
      </c>
      <c r="D362" s="18" t="s">
        <v>210</v>
      </c>
      <c r="E362" s="18"/>
      <c r="F362" s="7">
        <f>F363</f>
        <v>3735.4</v>
      </c>
      <c r="G362" s="7">
        <f>G363</f>
        <v>100</v>
      </c>
      <c r="H362" s="7">
        <f>H363</f>
        <v>3835.4</v>
      </c>
    </row>
    <row r="363" spans="1:8" ht="18" customHeight="1">
      <c r="A363" s="13" t="s">
        <v>13</v>
      </c>
      <c r="B363" s="22" t="s">
        <v>53</v>
      </c>
      <c r="C363" s="22" t="s">
        <v>32</v>
      </c>
      <c r="D363" s="18" t="s">
        <v>210</v>
      </c>
      <c r="E363" s="18">
        <v>610</v>
      </c>
      <c r="F363" s="7">
        <f>'Лист1(МП)'!F287</f>
        <v>3735.4</v>
      </c>
      <c r="G363" s="7">
        <f>'Лист1(МП)'!G287</f>
        <v>100</v>
      </c>
      <c r="H363" s="7">
        <f>'Лист1(МП)'!H287</f>
        <v>3835.4</v>
      </c>
    </row>
    <row r="364" spans="1:8" ht="18.75" customHeight="1">
      <c r="A364" s="13" t="s">
        <v>120</v>
      </c>
      <c r="B364" s="22" t="s">
        <v>53</v>
      </c>
      <c r="C364" s="22" t="s">
        <v>32</v>
      </c>
      <c r="D364" s="18" t="s">
        <v>211</v>
      </c>
      <c r="F364" s="7">
        <f>F365</f>
        <v>40</v>
      </c>
      <c r="G364" s="7">
        <f>G365</f>
        <v>0</v>
      </c>
      <c r="H364" s="7">
        <f>H365</f>
        <v>40</v>
      </c>
    </row>
    <row r="365" spans="1:8" ht="15.75" customHeight="1">
      <c r="A365" s="13" t="s">
        <v>13</v>
      </c>
      <c r="B365" s="22" t="s">
        <v>53</v>
      </c>
      <c r="C365" s="22" t="s">
        <v>32</v>
      </c>
      <c r="D365" s="18" t="s">
        <v>211</v>
      </c>
      <c r="E365" s="18">
        <v>610</v>
      </c>
      <c r="F365" s="7">
        <f>'Лист1(МП)'!F289</f>
        <v>40</v>
      </c>
      <c r="G365" s="7">
        <f>'Лист1(МП)'!G289</f>
        <v>0</v>
      </c>
      <c r="H365" s="7">
        <f>'Лист1(МП)'!H289</f>
        <v>40</v>
      </c>
    </row>
    <row r="366" spans="1:8" ht="63">
      <c r="A366" s="13" t="s">
        <v>385</v>
      </c>
      <c r="B366" s="22" t="s">
        <v>53</v>
      </c>
      <c r="C366" s="22" t="s">
        <v>32</v>
      </c>
      <c r="D366" s="18" t="s">
        <v>188</v>
      </c>
      <c r="E366" s="18"/>
      <c r="F366" s="7">
        <f>F367</f>
        <v>19950</v>
      </c>
      <c r="G366" s="7">
        <f>G367</f>
        <v>50</v>
      </c>
      <c r="H366" s="7">
        <f>H367</f>
        <v>20000</v>
      </c>
    </row>
    <row r="367" spans="1:8" ht="31.5">
      <c r="A367" s="13" t="s">
        <v>316</v>
      </c>
      <c r="B367" s="22" t="s">
        <v>53</v>
      </c>
      <c r="C367" s="22" t="s">
        <v>32</v>
      </c>
      <c r="D367" s="18" t="s">
        <v>380</v>
      </c>
      <c r="E367" s="18"/>
      <c r="F367" s="7">
        <f>F368+F370+F369+F371</f>
        <v>19950</v>
      </c>
      <c r="G367" s="7">
        <f>G368+G370+G369+G371</f>
        <v>50</v>
      </c>
      <c r="H367" s="7">
        <f>H368+H370+H369+H371</f>
        <v>20000</v>
      </c>
    </row>
    <row r="368" spans="1:8" ht="31.5">
      <c r="A368" s="13" t="s">
        <v>278</v>
      </c>
      <c r="B368" s="22" t="s">
        <v>53</v>
      </c>
      <c r="C368" s="22" t="s">
        <v>32</v>
      </c>
      <c r="D368" s="18" t="s">
        <v>380</v>
      </c>
      <c r="E368" s="18">
        <v>610</v>
      </c>
      <c r="F368" s="7">
        <f>'Лист1(пер.пол.)'!F131</f>
        <v>19000</v>
      </c>
      <c r="G368" s="7">
        <f>'Лист1(пер.пол.)'!G131</f>
        <v>-19000</v>
      </c>
      <c r="H368" s="7">
        <f>'Лист1(пер.пол.)'!H131</f>
        <v>0</v>
      </c>
    </row>
    <row r="369" spans="1:8" ht="53.25" customHeight="1">
      <c r="A369" s="13" t="s">
        <v>407</v>
      </c>
      <c r="B369" s="22" t="s">
        <v>53</v>
      </c>
      <c r="C369" s="22" t="s">
        <v>32</v>
      </c>
      <c r="D369" s="18" t="s">
        <v>380</v>
      </c>
      <c r="E369" s="18">
        <v>200</v>
      </c>
      <c r="F369" s="7">
        <f>'Лист1(пер.пол.)'!F132</f>
        <v>0</v>
      </c>
      <c r="G369" s="7">
        <f>'Лист1(пер.пол.)'!G132</f>
        <v>19000</v>
      </c>
      <c r="H369" s="71">
        <f>'Лист1(пер.пол.)'!H132</f>
        <v>19000</v>
      </c>
    </row>
    <row r="370" spans="1:8" ht="31.5">
      <c r="A370" s="13" t="s">
        <v>268</v>
      </c>
      <c r="B370" s="22" t="s">
        <v>53</v>
      </c>
      <c r="C370" s="22" t="s">
        <v>32</v>
      </c>
      <c r="D370" s="18" t="s">
        <v>380</v>
      </c>
      <c r="E370" s="18">
        <v>610</v>
      </c>
      <c r="F370" s="7">
        <f>'Лист1(МП)'!F292</f>
        <v>950</v>
      </c>
      <c r="G370" s="7">
        <f>'Лист1(МП)'!G292</f>
        <v>-950</v>
      </c>
      <c r="H370" s="71">
        <f>'Лист1(МП)'!H292</f>
        <v>0</v>
      </c>
    </row>
    <row r="371" spans="1:8" ht="52.5" customHeight="1">
      <c r="A371" s="13" t="s">
        <v>372</v>
      </c>
      <c r="B371" s="22" t="s">
        <v>53</v>
      </c>
      <c r="C371" s="22" t="s">
        <v>32</v>
      </c>
      <c r="D371" s="18" t="s">
        <v>380</v>
      </c>
      <c r="E371" s="18">
        <v>200</v>
      </c>
      <c r="F371" s="7">
        <f>'Лист1(МП)'!F293</f>
        <v>0</v>
      </c>
      <c r="G371" s="7">
        <f>'Лист1(МП)'!G293</f>
        <v>1000</v>
      </c>
      <c r="H371" s="71">
        <f>'Лист1(МП)'!H293</f>
        <v>1000</v>
      </c>
    </row>
    <row r="372" spans="1:8" ht="63">
      <c r="A372" s="13" t="s">
        <v>293</v>
      </c>
      <c r="B372" s="22" t="s">
        <v>53</v>
      </c>
      <c r="C372" s="22" t="s">
        <v>32</v>
      </c>
      <c r="D372" s="18" t="s">
        <v>295</v>
      </c>
      <c r="E372" s="18"/>
      <c r="F372" s="7">
        <f>F373</f>
        <v>1402</v>
      </c>
      <c r="G372" s="7">
        <f>G373</f>
        <v>-18.2</v>
      </c>
      <c r="H372" s="71">
        <f>H373</f>
        <v>1383.8</v>
      </c>
    </row>
    <row r="373" spans="1:8" ht="47.25">
      <c r="A373" s="13" t="s">
        <v>294</v>
      </c>
      <c r="B373" s="22" t="s">
        <v>53</v>
      </c>
      <c r="C373" s="22" t="s">
        <v>32</v>
      </c>
      <c r="D373" s="18" t="s">
        <v>296</v>
      </c>
      <c r="E373" s="18"/>
      <c r="F373" s="7">
        <f>F374+F375</f>
        <v>1402</v>
      </c>
      <c r="G373" s="7">
        <f>G374+G375</f>
        <v>-18.2</v>
      </c>
      <c r="H373" s="7">
        <f>H374+H375</f>
        <v>1383.8</v>
      </c>
    </row>
    <row r="374" spans="1:8" ht="31.5">
      <c r="A374" s="13" t="s">
        <v>278</v>
      </c>
      <c r="B374" s="22" t="s">
        <v>53</v>
      </c>
      <c r="C374" s="22" t="s">
        <v>32</v>
      </c>
      <c r="D374" s="18" t="s">
        <v>296</v>
      </c>
      <c r="E374" s="18">
        <v>610</v>
      </c>
      <c r="F374" s="7">
        <f>'Лист1(пер.пол.)'!F134</f>
        <v>1370</v>
      </c>
      <c r="G374" s="7">
        <f>'Лист1(пер.пол.)'!G134</f>
        <v>0</v>
      </c>
      <c r="H374" s="7">
        <f>'Лист1(пер.пол.)'!H134</f>
        <v>1370</v>
      </c>
    </row>
    <row r="375" spans="1:8" ht="31.5">
      <c r="A375" s="13" t="s">
        <v>268</v>
      </c>
      <c r="B375" s="22" t="s">
        <v>53</v>
      </c>
      <c r="C375" s="22" t="s">
        <v>32</v>
      </c>
      <c r="D375" s="18" t="s">
        <v>296</v>
      </c>
      <c r="E375" s="18">
        <v>610</v>
      </c>
      <c r="F375" s="7">
        <f>'Лист1(МП)'!F296</f>
        <v>32</v>
      </c>
      <c r="G375" s="7">
        <f>'Лист1(МП)'!G296</f>
        <v>-18.2</v>
      </c>
      <c r="H375" s="7">
        <f>'Лист1(МП)'!H296</f>
        <v>13.8</v>
      </c>
    </row>
    <row r="376" spans="1:8" s="43" customFormat="1" ht="29.25" customHeight="1">
      <c r="A376" s="12" t="s">
        <v>5</v>
      </c>
      <c r="B376" s="19" t="s">
        <v>53</v>
      </c>
      <c r="C376" s="19" t="s">
        <v>37</v>
      </c>
      <c r="D376" s="15"/>
      <c r="E376" s="15"/>
      <c r="F376" s="4">
        <f>F377+F381+F387+F395+F391</f>
        <v>9837.3</v>
      </c>
      <c r="G376" s="4">
        <f>G377+G381+G387+G395+G391</f>
        <v>320</v>
      </c>
      <c r="H376" s="4">
        <f>H377+H381+H387+H395+H391</f>
        <v>10157.3</v>
      </c>
    </row>
    <row r="377" spans="1:8" ht="63">
      <c r="A377" s="13" t="s">
        <v>9</v>
      </c>
      <c r="B377" s="22" t="s">
        <v>53</v>
      </c>
      <c r="C377" s="22" t="s">
        <v>37</v>
      </c>
      <c r="D377" s="6" t="s">
        <v>145</v>
      </c>
      <c r="E377" s="18"/>
      <c r="F377" s="7">
        <f>F378</f>
        <v>533.4</v>
      </c>
      <c r="G377" s="7">
        <f aca="true" t="shared" si="61" ref="G377:H379">G378</f>
        <v>38</v>
      </c>
      <c r="H377" s="7">
        <f t="shared" si="61"/>
        <v>571.4</v>
      </c>
    </row>
    <row r="378" spans="1:8" ht="31.5">
      <c r="A378" s="5" t="s">
        <v>83</v>
      </c>
      <c r="B378" s="6" t="s">
        <v>53</v>
      </c>
      <c r="C378" s="6" t="s">
        <v>37</v>
      </c>
      <c r="D378" s="6" t="s">
        <v>146</v>
      </c>
      <c r="E378" s="14"/>
      <c r="F378" s="7">
        <f>F379</f>
        <v>533.4</v>
      </c>
      <c r="G378" s="7">
        <f t="shared" si="61"/>
        <v>38</v>
      </c>
      <c r="H378" s="7">
        <f t="shared" si="61"/>
        <v>571.4</v>
      </c>
    </row>
    <row r="379" spans="1:8" ht="31.5">
      <c r="A379" s="5" t="s">
        <v>84</v>
      </c>
      <c r="B379" s="6" t="s">
        <v>53</v>
      </c>
      <c r="C379" s="6" t="s">
        <v>37</v>
      </c>
      <c r="D379" s="6" t="s">
        <v>147</v>
      </c>
      <c r="E379" s="18"/>
      <c r="F379" s="7">
        <f>F380</f>
        <v>533.4</v>
      </c>
      <c r="G379" s="7">
        <f t="shared" si="61"/>
        <v>38</v>
      </c>
      <c r="H379" s="7">
        <f t="shared" si="61"/>
        <v>571.4</v>
      </c>
    </row>
    <row r="380" spans="1:8" ht="47.25">
      <c r="A380" s="13" t="s">
        <v>75</v>
      </c>
      <c r="B380" s="6" t="s">
        <v>53</v>
      </c>
      <c r="C380" s="6" t="s">
        <v>37</v>
      </c>
      <c r="D380" s="6" t="s">
        <v>147</v>
      </c>
      <c r="E380" s="6" t="s">
        <v>16</v>
      </c>
      <c r="F380" s="7">
        <f>'Лист1(МП)'!F301</f>
        <v>533.4</v>
      </c>
      <c r="G380" s="7">
        <f>'Лист1(МП)'!G301</f>
        <v>38</v>
      </c>
      <c r="H380" s="7">
        <f>'Лист1(МП)'!H301</f>
        <v>571.4</v>
      </c>
    </row>
    <row r="381" spans="1:8" ht="31.5">
      <c r="A381" s="13" t="s">
        <v>106</v>
      </c>
      <c r="B381" s="6" t="s">
        <v>53</v>
      </c>
      <c r="C381" s="6" t="s">
        <v>37</v>
      </c>
      <c r="D381" s="6" t="s">
        <v>164</v>
      </c>
      <c r="E381" s="6"/>
      <c r="F381" s="7">
        <f aca="true" t="shared" si="62" ref="F381:H382">F382</f>
        <v>7913.9</v>
      </c>
      <c r="G381" s="7">
        <f t="shared" si="62"/>
        <v>300</v>
      </c>
      <c r="H381" s="7">
        <f t="shared" si="62"/>
        <v>8213.9</v>
      </c>
    </row>
    <row r="382" spans="1:8" ht="31.5">
      <c r="A382" s="13" t="s">
        <v>107</v>
      </c>
      <c r="B382" s="11" t="s">
        <v>53</v>
      </c>
      <c r="C382" s="11" t="s">
        <v>37</v>
      </c>
      <c r="D382" s="8" t="s">
        <v>165</v>
      </c>
      <c r="E382" s="6"/>
      <c r="F382" s="7">
        <f t="shared" si="62"/>
        <v>7913.9</v>
      </c>
      <c r="G382" s="7">
        <f t="shared" si="62"/>
        <v>300</v>
      </c>
      <c r="H382" s="7">
        <f t="shared" si="62"/>
        <v>8213.9</v>
      </c>
    </row>
    <row r="383" spans="1:8" ht="94.5">
      <c r="A383" s="13" t="s">
        <v>52</v>
      </c>
      <c r="B383" s="22" t="s">
        <v>53</v>
      </c>
      <c r="C383" s="22" t="s">
        <v>37</v>
      </c>
      <c r="D383" s="8" t="s">
        <v>200</v>
      </c>
      <c r="E383" s="18"/>
      <c r="F383" s="7">
        <f>F384+F385</f>
        <v>7913.9</v>
      </c>
      <c r="G383" s="7">
        <f>G384+G385+G386</f>
        <v>300</v>
      </c>
      <c r="H383" s="7">
        <f>H384+H385+H386</f>
        <v>8213.9</v>
      </c>
    </row>
    <row r="384" spans="1:8" ht="47.25">
      <c r="A384" s="13" t="s">
        <v>75</v>
      </c>
      <c r="B384" s="22" t="s">
        <v>53</v>
      </c>
      <c r="C384" s="22" t="s">
        <v>37</v>
      </c>
      <c r="D384" s="8" t="s">
        <v>200</v>
      </c>
      <c r="E384" s="18">
        <v>100</v>
      </c>
      <c r="F384" s="7">
        <f>'Лист1(МП)'!F305</f>
        <v>7818.9</v>
      </c>
      <c r="G384" s="7">
        <f>'Лист1(МП)'!G305</f>
        <v>300</v>
      </c>
      <c r="H384" s="7">
        <f>'Лист1(МП)'!H305</f>
        <v>8118.9</v>
      </c>
    </row>
    <row r="385" spans="1:8" ht="31.5">
      <c r="A385" s="13" t="s">
        <v>76</v>
      </c>
      <c r="B385" s="22" t="s">
        <v>53</v>
      </c>
      <c r="C385" s="22" t="s">
        <v>37</v>
      </c>
      <c r="D385" s="8" t="s">
        <v>200</v>
      </c>
      <c r="E385" s="18">
        <v>200</v>
      </c>
      <c r="F385" s="7">
        <f>'Лист1(МП)'!F306</f>
        <v>95</v>
      </c>
      <c r="G385" s="7">
        <f>'Лист1(МП)'!G306</f>
        <v>-2</v>
      </c>
      <c r="H385" s="7">
        <f>'Лист1(МП)'!H306</f>
        <v>93</v>
      </c>
    </row>
    <row r="386" spans="1:8" ht="15.75">
      <c r="A386" s="13" t="s">
        <v>85</v>
      </c>
      <c r="B386" s="22" t="s">
        <v>53</v>
      </c>
      <c r="C386" s="22" t="s">
        <v>37</v>
      </c>
      <c r="D386" s="8" t="s">
        <v>200</v>
      </c>
      <c r="E386" s="18">
        <v>850</v>
      </c>
      <c r="F386" s="7">
        <f>'Лист1(МП)'!F307</f>
        <v>0</v>
      </c>
      <c r="G386" s="7">
        <f>'Лист1(МП)'!G307</f>
        <v>2</v>
      </c>
      <c r="H386" s="7">
        <f>'Лист1(МП)'!H307</f>
        <v>2</v>
      </c>
    </row>
    <row r="387" spans="1:8" ht="35.25" customHeight="1">
      <c r="A387" s="23" t="s">
        <v>322</v>
      </c>
      <c r="B387" s="6" t="s">
        <v>53</v>
      </c>
      <c r="C387" s="6" t="s">
        <v>37</v>
      </c>
      <c r="D387" s="6" t="s">
        <v>187</v>
      </c>
      <c r="E387" s="6"/>
      <c r="F387" s="7">
        <f>F388</f>
        <v>20</v>
      </c>
      <c r="G387" s="7">
        <f aca="true" t="shared" si="63" ref="G387:H389">G388</f>
        <v>0</v>
      </c>
      <c r="H387" s="7">
        <f t="shared" si="63"/>
        <v>20</v>
      </c>
    </row>
    <row r="388" spans="1:8" ht="47.25">
      <c r="A388" s="23" t="s">
        <v>323</v>
      </c>
      <c r="B388" s="6" t="s">
        <v>53</v>
      </c>
      <c r="C388" s="6" t="s">
        <v>37</v>
      </c>
      <c r="D388" s="6" t="s">
        <v>212</v>
      </c>
      <c r="E388" s="6"/>
      <c r="F388" s="7">
        <f>F389</f>
        <v>20</v>
      </c>
      <c r="G388" s="7">
        <f t="shared" si="63"/>
        <v>0</v>
      </c>
      <c r="H388" s="7">
        <f t="shared" si="63"/>
        <v>20</v>
      </c>
    </row>
    <row r="389" spans="1:8" ht="16.5" customHeight="1">
      <c r="A389" s="13" t="s">
        <v>120</v>
      </c>
      <c r="B389" s="6" t="s">
        <v>53</v>
      </c>
      <c r="C389" s="6" t="s">
        <v>37</v>
      </c>
      <c r="D389" s="6" t="s">
        <v>213</v>
      </c>
      <c r="E389" s="6"/>
      <c r="F389" s="7">
        <f>F390</f>
        <v>20</v>
      </c>
      <c r="G389" s="7">
        <f t="shared" si="63"/>
        <v>0</v>
      </c>
      <c r="H389" s="7">
        <f t="shared" si="63"/>
        <v>20</v>
      </c>
    </row>
    <row r="390" spans="1:8" ht="31.5">
      <c r="A390" s="13" t="s">
        <v>76</v>
      </c>
      <c r="B390" s="6" t="s">
        <v>53</v>
      </c>
      <c r="C390" s="6" t="s">
        <v>37</v>
      </c>
      <c r="D390" s="6" t="s">
        <v>213</v>
      </c>
      <c r="E390" s="6" t="s">
        <v>17</v>
      </c>
      <c r="F390" s="7">
        <f>'Лист1(МП)'!F311</f>
        <v>20</v>
      </c>
      <c r="G390" s="7">
        <f>'Лист1(МП)'!G311</f>
        <v>0</v>
      </c>
      <c r="H390" s="7">
        <f>'Лист1(МП)'!H311</f>
        <v>20</v>
      </c>
    </row>
    <row r="391" spans="1:8" ht="63">
      <c r="A391" s="13" t="s">
        <v>293</v>
      </c>
      <c r="B391" s="22" t="s">
        <v>53</v>
      </c>
      <c r="C391" s="22" t="s">
        <v>37</v>
      </c>
      <c r="D391" s="18" t="s">
        <v>295</v>
      </c>
      <c r="E391" s="6"/>
      <c r="F391" s="7">
        <f>F392</f>
        <v>1210</v>
      </c>
      <c r="G391" s="7">
        <f>G392</f>
        <v>-18</v>
      </c>
      <c r="H391" s="7">
        <f>H392</f>
        <v>1192</v>
      </c>
    </row>
    <row r="392" spans="1:8" ht="47.25">
      <c r="A392" s="13" t="s">
        <v>294</v>
      </c>
      <c r="B392" s="22" t="s">
        <v>53</v>
      </c>
      <c r="C392" s="22" t="s">
        <v>37</v>
      </c>
      <c r="D392" s="18" t="s">
        <v>296</v>
      </c>
      <c r="E392" s="6"/>
      <c r="F392" s="7">
        <f>F393+F394</f>
        <v>1210</v>
      </c>
      <c r="G392" s="7">
        <f>G393+G394</f>
        <v>-18</v>
      </c>
      <c r="H392" s="7">
        <f>H393+H394</f>
        <v>1192</v>
      </c>
    </row>
    <row r="393" spans="1:8" ht="63">
      <c r="A393" s="13" t="s">
        <v>277</v>
      </c>
      <c r="B393" s="22" t="s">
        <v>53</v>
      </c>
      <c r="C393" s="22" t="s">
        <v>37</v>
      </c>
      <c r="D393" s="18" t="s">
        <v>296</v>
      </c>
      <c r="E393" s="6" t="s">
        <v>16</v>
      </c>
      <c r="F393" s="7">
        <f>'Лист1(пер.пол.)'!F138</f>
        <v>1180</v>
      </c>
      <c r="G393" s="7">
        <f>'Лист1(пер.пол.)'!G138</f>
        <v>0</v>
      </c>
      <c r="H393" s="7">
        <f>'Лист1(пер.пол.)'!H138</f>
        <v>1180</v>
      </c>
    </row>
    <row r="394" spans="1:8" ht="63">
      <c r="A394" s="13" t="s">
        <v>276</v>
      </c>
      <c r="B394" s="22" t="s">
        <v>53</v>
      </c>
      <c r="C394" s="22" t="s">
        <v>37</v>
      </c>
      <c r="D394" s="18" t="s">
        <v>296</v>
      </c>
      <c r="E394" s="6" t="s">
        <v>16</v>
      </c>
      <c r="F394" s="7">
        <f>'Лист1(МП)'!F314</f>
        <v>30</v>
      </c>
      <c r="G394" s="7">
        <f>'Лист1(МП)'!G314</f>
        <v>-18</v>
      </c>
      <c r="H394" s="7">
        <f>'Лист1(МП)'!H314</f>
        <v>12</v>
      </c>
    </row>
    <row r="395" spans="1:8" ht="47.25">
      <c r="A395" s="33" t="s">
        <v>136</v>
      </c>
      <c r="B395" s="34" t="s">
        <v>53</v>
      </c>
      <c r="C395" s="35" t="s">
        <v>37</v>
      </c>
      <c r="D395" s="36" t="s">
        <v>174</v>
      </c>
      <c r="E395" s="36"/>
      <c r="F395" s="36">
        <f>F396</f>
        <v>160</v>
      </c>
      <c r="G395" s="36">
        <f aca="true" t="shared" si="64" ref="G395:H397">G396</f>
        <v>0</v>
      </c>
      <c r="H395" s="36">
        <f t="shared" si="64"/>
        <v>160</v>
      </c>
    </row>
    <row r="396" spans="1:8" ht="31.5">
      <c r="A396" s="33" t="s">
        <v>137</v>
      </c>
      <c r="B396" s="34" t="s">
        <v>53</v>
      </c>
      <c r="C396" s="35" t="s">
        <v>37</v>
      </c>
      <c r="D396" s="36" t="s">
        <v>175</v>
      </c>
      <c r="E396" s="36"/>
      <c r="F396" s="36">
        <f>F397</f>
        <v>160</v>
      </c>
      <c r="G396" s="36">
        <f t="shared" si="64"/>
        <v>0</v>
      </c>
      <c r="H396" s="36">
        <f t="shared" si="64"/>
        <v>160</v>
      </c>
    </row>
    <row r="397" spans="1:8" ht="51">
      <c r="A397" s="37" t="s">
        <v>138</v>
      </c>
      <c r="B397" s="34" t="s">
        <v>53</v>
      </c>
      <c r="C397" s="35" t="s">
        <v>37</v>
      </c>
      <c r="D397" s="36" t="s">
        <v>176</v>
      </c>
      <c r="E397" s="36"/>
      <c r="F397" s="36">
        <f>F398</f>
        <v>160</v>
      </c>
      <c r="G397" s="36">
        <f t="shared" si="64"/>
        <v>0</v>
      </c>
      <c r="H397" s="36">
        <f t="shared" si="64"/>
        <v>160</v>
      </c>
    </row>
    <row r="398" spans="1:8" ht="15.75">
      <c r="A398" s="33" t="s">
        <v>139</v>
      </c>
      <c r="B398" s="34" t="s">
        <v>53</v>
      </c>
      <c r="C398" s="35" t="s">
        <v>37</v>
      </c>
      <c r="D398" s="36" t="s">
        <v>176</v>
      </c>
      <c r="E398" s="36">
        <v>540</v>
      </c>
      <c r="F398" s="36">
        <f>'Лист1(МП)'!F318</f>
        <v>160</v>
      </c>
      <c r="G398" s="36">
        <f>'Лист1(МП)'!G318</f>
        <v>0</v>
      </c>
      <c r="H398" s="36">
        <f>'Лист1(МП)'!H318</f>
        <v>160</v>
      </c>
    </row>
    <row r="399" spans="1:8" ht="15.75">
      <c r="A399" s="12" t="s">
        <v>56</v>
      </c>
      <c r="B399" s="15">
        <v>10</v>
      </c>
      <c r="C399" s="15"/>
      <c r="D399" s="15"/>
      <c r="E399" s="15"/>
      <c r="F399" s="4">
        <f>F400+F405+F414+F429+F409</f>
        <v>13153.800000000001</v>
      </c>
      <c r="G399" s="4">
        <f>G400+G405+G414+G429+G409</f>
        <v>0</v>
      </c>
      <c r="H399" s="4">
        <f>H400+H405+H414+H429+H409</f>
        <v>13153.800000000001</v>
      </c>
    </row>
    <row r="400" spans="1:8" s="43" customFormat="1" ht="15.75">
      <c r="A400" s="12" t="s">
        <v>21</v>
      </c>
      <c r="B400" s="15">
        <v>10</v>
      </c>
      <c r="C400" s="19" t="s">
        <v>32</v>
      </c>
      <c r="D400" s="15"/>
      <c r="E400" s="15"/>
      <c r="F400" s="4">
        <f>F401</f>
        <v>40.8</v>
      </c>
      <c r="G400" s="4">
        <f aca="true" t="shared" si="65" ref="G400:H403">G401</f>
        <v>0</v>
      </c>
      <c r="H400" s="4">
        <f t="shared" si="65"/>
        <v>40.8</v>
      </c>
    </row>
    <row r="401" spans="1:8" ht="15.75">
      <c r="A401" s="5" t="s">
        <v>93</v>
      </c>
      <c r="B401" s="6" t="s">
        <v>63</v>
      </c>
      <c r="C401" s="6" t="s">
        <v>32</v>
      </c>
      <c r="D401" s="8" t="s">
        <v>214</v>
      </c>
      <c r="E401" s="18"/>
      <c r="F401" s="7">
        <f>F402</f>
        <v>40.8</v>
      </c>
      <c r="G401" s="7">
        <f t="shared" si="65"/>
        <v>0</v>
      </c>
      <c r="H401" s="7">
        <f t="shared" si="65"/>
        <v>40.8</v>
      </c>
    </row>
    <row r="402" spans="1:8" ht="15.75">
      <c r="A402" s="5" t="s">
        <v>114</v>
      </c>
      <c r="B402" s="6" t="s">
        <v>63</v>
      </c>
      <c r="C402" s="6" t="s">
        <v>32</v>
      </c>
      <c r="D402" s="8" t="s">
        <v>215</v>
      </c>
      <c r="E402" s="18"/>
      <c r="F402" s="7">
        <f>F403</f>
        <v>40.8</v>
      </c>
      <c r="G402" s="7">
        <f t="shared" si="65"/>
        <v>0</v>
      </c>
      <c r="H402" s="7">
        <f t="shared" si="65"/>
        <v>40.8</v>
      </c>
    </row>
    <row r="403" spans="1:8" ht="15.75">
      <c r="A403" s="5" t="s">
        <v>22</v>
      </c>
      <c r="B403" s="6" t="s">
        <v>63</v>
      </c>
      <c r="C403" s="6" t="s">
        <v>32</v>
      </c>
      <c r="D403" s="8" t="s">
        <v>216</v>
      </c>
      <c r="E403" s="18"/>
      <c r="F403" s="7">
        <f>F404</f>
        <v>40.8</v>
      </c>
      <c r="G403" s="7">
        <f t="shared" si="65"/>
        <v>0</v>
      </c>
      <c r="H403" s="7">
        <f t="shared" si="65"/>
        <v>40.8</v>
      </c>
    </row>
    <row r="404" spans="1:8" ht="30" customHeight="1">
      <c r="A404" s="5" t="s">
        <v>19</v>
      </c>
      <c r="B404" s="6" t="s">
        <v>63</v>
      </c>
      <c r="C404" s="6" t="s">
        <v>32</v>
      </c>
      <c r="D404" s="8" t="s">
        <v>216</v>
      </c>
      <c r="E404" s="18">
        <v>300</v>
      </c>
      <c r="F404" s="7">
        <f>'Лист1(МП)'!F324</f>
        <v>40.8</v>
      </c>
      <c r="G404" s="7">
        <f>'Лист1(МП)'!G324</f>
        <v>0</v>
      </c>
      <c r="H404" s="7">
        <f>'Лист1(МП)'!H324</f>
        <v>40.8</v>
      </c>
    </row>
    <row r="405" spans="1:8" s="43" customFormat="1" ht="15.75">
      <c r="A405" s="12" t="s">
        <v>57</v>
      </c>
      <c r="B405" s="15">
        <v>10</v>
      </c>
      <c r="C405" s="19" t="s">
        <v>36</v>
      </c>
      <c r="D405" s="32"/>
      <c r="E405" s="15"/>
      <c r="F405" s="4">
        <f>F406+F411</f>
        <v>500.4</v>
      </c>
      <c r="G405" s="4">
        <f>G406+G411</f>
        <v>0</v>
      </c>
      <c r="H405" s="4">
        <f>H406+H411</f>
        <v>500.4</v>
      </c>
    </row>
    <row r="406" spans="1:8" ht="47.25">
      <c r="A406" s="65" t="s">
        <v>381</v>
      </c>
      <c r="B406" s="11" t="s">
        <v>63</v>
      </c>
      <c r="C406" s="11" t="s">
        <v>36</v>
      </c>
      <c r="D406" s="51" t="s">
        <v>383</v>
      </c>
      <c r="E406" s="18"/>
      <c r="F406" s="7">
        <f aca="true" t="shared" si="66" ref="F406:H407">F407</f>
        <v>0</v>
      </c>
      <c r="G406" s="7">
        <f t="shared" si="66"/>
        <v>0</v>
      </c>
      <c r="H406" s="7">
        <f t="shared" si="66"/>
        <v>0</v>
      </c>
    </row>
    <row r="407" spans="1:8" ht="47.25">
      <c r="A407" s="13" t="s">
        <v>382</v>
      </c>
      <c r="B407" s="11" t="s">
        <v>63</v>
      </c>
      <c r="C407" s="11" t="s">
        <v>36</v>
      </c>
      <c r="D407" s="51" t="s">
        <v>384</v>
      </c>
      <c r="E407" s="18"/>
      <c r="F407" s="7">
        <f t="shared" si="66"/>
        <v>0</v>
      </c>
      <c r="G407" s="7">
        <f t="shared" si="66"/>
        <v>0</v>
      </c>
      <c r="H407" s="7">
        <f t="shared" si="66"/>
        <v>0</v>
      </c>
    </row>
    <row r="408" spans="1:8" ht="15" customHeight="1">
      <c r="A408" s="13" t="s">
        <v>19</v>
      </c>
      <c r="B408" s="11" t="s">
        <v>63</v>
      </c>
      <c r="C408" s="11" t="s">
        <v>36</v>
      </c>
      <c r="D408" s="51" t="s">
        <v>384</v>
      </c>
      <c r="E408" s="18">
        <v>300</v>
      </c>
      <c r="F408" s="7">
        <f>'Лист1(пер.пол.)'!F144</f>
        <v>0</v>
      </c>
      <c r="G408" s="7">
        <f>'Лист1(пер.пол.)'!G144</f>
        <v>0</v>
      </c>
      <c r="H408" s="7">
        <f>'Лист1(пер.пол.)'!H144</f>
        <v>0</v>
      </c>
    </row>
    <row r="409" spans="1:8" ht="15" customHeight="1">
      <c r="A409" s="13" t="s">
        <v>397</v>
      </c>
      <c r="B409" s="11" t="s">
        <v>63</v>
      </c>
      <c r="C409" s="11" t="s">
        <v>36</v>
      </c>
      <c r="D409" s="51" t="s">
        <v>399</v>
      </c>
      <c r="E409" s="18"/>
      <c r="F409" s="7">
        <f>F410</f>
        <v>1500</v>
      </c>
      <c r="G409" s="7">
        <f>G410</f>
        <v>0</v>
      </c>
      <c r="H409" s="7">
        <f>H410</f>
        <v>1500</v>
      </c>
    </row>
    <row r="410" spans="1:8" ht="15" customHeight="1">
      <c r="A410" s="13" t="s">
        <v>398</v>
      </c>
      <c r="B410" s="11" t="s">
        <v>63</v>
      </c>
      <c r="C410" s="11" t="s">
        <v>36</v>
      </c>
      <c r="D410" s="51" t="s">
        <v>399</v>
      </c>
      <c r="E410" s="18">
        <v>300</v>
      </c>
      <c r="F410" s="7">
        <f>'Лист1(пер.пол.)'!F146</f>
        <v>1500</v>
      </c>
      <c r="G410" s="7">
        <f>'Лист1(пер.пол.)'!G146</f>
        <v>0</v>
      </c>
      <c r="H410" s="7">
        <f>'Лист1(пер.пол.)'!H146</f>
        <v>1500</v>
      </c>
    </row>
    <row r="411" spans="1:8" ht="15.75">
      <c r="A411" s="13" t="s">
        <v>273</v>
      </c>
      <c r="B411" s="11" t="s">
        <v>63</v>
      </c>
      <c r="C411" s="11" t="s">
        <v>36</v>
      </c>
      <c r="D411" s="51" t="s">
        <v>274</v>
      </c>
      <c r="E411" s="18"/>
      <c r="F411" s="7">
        <f aca="true" t="shared" si="67" ref="F411:H412">F412</f>
        <v>500.4</v>
      </c>
      <c r="G411" s="7">
        <f t="shared" si="67"/>
        <v>0</v>
      </c>
      <c r="H411" s="7">
        <f t="shared" si="67"/>
        <v>500.4</v>
      </c>
    </row>
    <row r="412" spans="1:8" ht="47.25">
      <c r="A412" s="13" t="s">
        <v>373</v>
      </c>
      <c r="B412" s="11" t="s">
        <v>63</v>
      </c>
      <c r="C412" s="11" t="s">
        <v>36</v>
      </c>
      <c r="D412" s="51" t="s">
        <v>275</v>
      </c>
      <c r="E412" s="18"/>
      <c r="F412" s="7">
        <f t="shared" si="67"/>
        <v>500.4</v>
      </c>
      <c r="G412" s="7">
        <f t="shared" si="67"/>
        <v>0</v>
      </c>
      <c r="H412" s="7">
        <f t="shared" si="67"/>
        <v>500.4</v>
      </c>
    </row>
    <row r="413" spans="1:8" ht="15" customHeight="1">
      <c r="A413" s="13" t="s">
        <v>19</v>
      </c>
      <c r="B413" s="11" t="s">
        <v>63</v>
      </c>
      <c r="C413" s="11" t="s">
        <v>36</v>
      </c>
      <c r="D413" s="51" t="s">
        <v>275</v>
      </c>
      <c r="E413" s="18">
        <v>300</v>
      </c>
      <c r="F413" s="7">
        <f>'Лист1(МП)'!F328</f>
        <v>500.4</v>
      </c>
      <c r="G413" s="7">
        <f>'Лист1(МП)'!G328</f>
        <v>0</v>
      </c>
      <c r="H413" s="7">
        <f>'Лист1(МП)'!H328</f>
        <v>500.4</v>
      </c>
    </row>
    <row r="414" spans="1:8" ht="15.75">
      <c r="A414" s="12" t="s">
        <v>58</v>
      </c>
      <c r="B414" s="15">
        <v>10</v>
      </c>
      <c r="C414" s="19" t="s">
        <v>37</v>
      </c>
      <c r="D414" s="15"/>
      <c r="E414" s="15"/>
      <c r="F414" s="4">
        <f>F415+F419</f>
        <v>11109</v>
      </c>
      <c r="G414" s="4">
        <f>G415+G419</f>
        <v>0</v>
      </c>
      <c r="H414" s="4">
        <f>H415+H419</f>
        <v>11109</v>
      </c>
    </row>
    <row r="415" spans="1:8" ht="31.5">
      <c r="A415" s="5" t="s">
        <v>358</v>
      </c>
      <c r="B415" s="6" t="s">
        <v>63</v>
      </c>
      <c r="C415" s="6" t="s">
        <v>37</v>
      </c>
      <c r="D415" s="8" t="s">
        <v>217</v>
      </c>
      <c r="E415" s="18"/>
      <c r="F415" s="7">
        <f>F416</f>
        <v>996</v>
      </c>
      <c r="G415" s="7">
        <f aca="true" t="shared" si="68" ref="G415:H417">G416</f>
        <v>0</v>
      </c>
      <c r="H415" s="7">
        <f t="shared" si="68"/>
        <v>996</v>
      </c>
    </row>
    <row r="416" spans="1:8" ht="47.25">
      <c r="A416" s="5" t="s">
        <v>357</v>
      </c>
      <c r="B416" s="6" t="s">
        <v>63</v>
      </c>
      <c r="C416" s="6" t="s">
        <v>37</v>
      </c>
      <c r="D416" s="8" t="s">
        <v>224</v>
      </c>
      <c r="E416" s="18"/>
      <c r="F416" s="7">
        <f>F417</f>
        <v>996</v>
      </c>
      <c r="G416" s="7">
        <f t="shared" si="68"/>
        <v>0</v>
      </c>
      <c r="H416" s="7">
        <f t="shared" si="68"/>
        <v>996</v>
      </c>
    </row>
    <row r="417" spans="1:8" ht="80.25" customHeight="1">
      <c r="A417" s="5" t="s">
        <v>99</v>
      </c>
      <c r="B417" s="6" t="s">
        <v>63</v>
      </c>
      <c r="C417" s="6" t="s">
        <v>37</v>
      </c>
      <c r="D417" s="8" t="s">
        <v>225</v>
      </c>
      <c r="E417" s="14"/>
      <c r="F417" s="7">
        <f>F418</f>
        <v>996</v>
      </c>
      <c r="G417" s="7">
        <f t="shared" si="68"/>
        <v>0</v>
      </c>
      <c r="H417" s="7">
        <f t="shared" si="68"/>
        <v>996</v>
      </c>
    </row>
    <row r="418" spans="1:8" ht="15.75">
      <c r="A418" s="13" t="s">
        <v>13</v>
      </c>
      <c r="B418" s="6" t="s">
        <v>63</v>
      </c>
      <c r="C418" s="6" t="s">
        <v>37</v>
      </c>
      <c r="D418" s="8" t="s">
        <v>225</v>
      </c>
      <c r="E418" s="18">
        <v>610</v>
      </c>
      <c r="F418" s="7">
        <f>'Лист1(пер.пол.)'!F151</f>
        <v>996</v>
      </c>
      <c r="G418" s="7">
        <f>'Лист1(пер.пол.)'!G151</f>
        <v>0</v>
      </c>
      <c r="H418" s="7">
        <f>'Лист1(пер.пол.)'!H151</f>
        <v>996</v>
      </c>
    </row>
    <row r="419" spans="1:8" ht="63">
      <c r="A419" s="13" t="s">
        <v>360</v>
      </c>
      <c r="B419" s="18">
        <v>10</v>
      </c>
      <c r="C419" s="22" t="s">
        <v>37</v>
      </c>
      <c r="D419" s="8" t="s">
        <v>226</v>
      </c>
      <c r="E419" s="18"/>
      <c r="F419" s="7">
        <f>F420</f>
        <v>10113</v>
      </c>
      <c r="G419" s="7">
        <f>G420</f>
        <v>0</v>
      </c>
      <c r="H419" s="7">
        <f>H420</f>
        <v>10113</v>
      </c>
    </row>
    <row r="420" spans="1:8" ht="54.75" customHeight="1">
      <c r="A420" s="13" t="s">
        <v>359</v>
      </c>
      <c r="B420" s="6" t="s">
        <v>63</v>
      </c>
      <c r="C420" s="6" t="s">
        <v>37</v>
      </c>
      <c r="D420" s="8" t="s">
        <v>227</v>
      </c>
      <c r="E420" s="18"/>
      <c r="F420" s="7">
        <f>F421+F424+F426</f>
        <v>10113</v>
      </c>
      <c r="G420" s="7">
        <f>G421+G424+G426</f>
        <v>0</v>
      </c>
      <c r="H420" s="7">
        <f>H421+H424+H426</f>
        <v>10113</v>
      </c>
    </row>
    <row r="421" spans="1:8" ht="31.5">
      <c r="A421" s="5" t="s">
        <v>77</v>
      </c>
      <c r="B421" s="6" t="s">
        <v>63</v>
      </c>
      <c r="C421" s="6" t="s">
        <v>37</v>
      </c>
      <c r="D421" s="8" t="s">
        <v>252</v>
      </c>
      <c r="E421" s="18"/>
      <c r="F421" s="7">
        <f>F423+F422</f>
        <v>6217.299999999999</v>
      </c>
      <c r="G421" s="7">
        <f>G423+G422</f>
        <v>0</v>
      </c>
      <c r="H421" s="7">
        <f>H423+H422</f>
        <v>6217.299999999999</v>
      </c>
    </row>
    <row r="422" spans="1:8" ht="31.5">
      <c r="A422" s="13" t="s">
        <v>76</v>
      </c>
      <c r="B422" s="6" t="s">
        <v>63</v>
      </c>
      <c r="C422" s="6" t="s">
        <v>37</v>
      </c>
      <c r="D422" s="8" t="s">
        <v>252</v>
      </c>
      <c r="E422" s="18">
        <v>200</v>
      </c>
      <c r="F422" s="7">
        <f>'Лист1(пер.пол.)'!F155</f>
        <v>30.9</v>
      </c>
      <c r="G422" s="7">
        <f>'Лист1(пер.пол.)'!G155</f>
        <v>0</v>
      </c>
      <c r="H422" s="7">
        <f>'Лист1(пер.пол.)'!H155</f>
        <v>30.9</v>
      </c>
    </row>
    <row r="423" spans="1:8" ht="15" customHeight="1">
      <c r="A423" s="5" t="s">
        <v>19</v>
      </c>
      <c r="B423" s="6" t="s">
        <v>63</v>
      </c>
      <c r="C423" s="6" t="s">
        <v>37</v>
      </c>
      <c r="D423" s="8" t="s">
        <v>252</v>
      </c>
      <c r="E423" s="18">
        <v>300</v>
      </c>
      <c r="F423" s="7">
        <f>'Лист1(пер.пол.)'!F156</f>
        <v>6186.4</v>
      </c>
      <c r="G423" s="7">
        <f>'Лист1(пер.пол.)'!G156</f>
        <v>0</v>
      </c>
      <c r="H423" s="7">
        <f>'Лист1(пер.пол.)'!H156</f>
        <v>6186.4</v>
      </c>
    </row>
    <row r="424" spans="1:8" ht="15.75">
      <c r="A424" s="13" t="s">
        <v>78</v>
      </c>
      <c r="B424" s="6" t="s">
        <v>63</v>
      </c>
      <c r="C424" s="6" t="s">
        <v>37</v>
      </c>
      <c r="D424" s="8" t="s">
        <v>253</v>
      </c>
      <c r="E424" s="18"/>
      <c r="F424" s="7">
        <f>F425</f>
        <v>2741.2</v>
      </c>
      <c r="G424" s="7">
        <f>G425</f>
        <v>0</v>
      </c>
      <c r="H424" s="7">
        <f>H425</f>
        <v>2741.2</v>
      </c>
    </row>
    <row r="425" spans="1:8" ht="14.25" customHeight="1">
      <c r="A425" s="5" t="s">
        <v>19</v>
      </c>
      <c r="B425" s="6" t="s">
        <v>63</v>
      </c>
      <c r="C425" s="6" t="s">
        <v>37</v>
      </c>
      <c r="D425" s="8" t="s">
        <v>253</v>
      </c>
      <c r="E425" s="18">
        <v>200</v>
      </c>
      <c r="F425" s="7">
        <f>'Лист1(пер.пол.)'!F158</f>
        <v>2741.2</v>
      </c>
      <c r="G425" s="7">
        <f>'Лист1(пер.пол.)'!G158</f>
        <v>0</v>
      </c>
      <c r="H425" s="7">
        <f>'Лист1(пер.пол.)'!H158</f>
        <v>2741.2</v>
      </c>
    </row>
    <row r="426" spans="1:8" ht="31.5">
      <c r="A426" s="5" t="s">
        <v>79</v>
      </c>
      <c r="B426" s="6" t="s">
        <v>63</v>
      </c>
      <c r="C426" s="6" t="s">
        <v>37</v>
      </c>
      <c r="D426" s="8" t="s">
        <v>254</v>
      </c>
      <c r="E426" s="18"/>
      <c r="F426" s="7">
        <f>F427+F428</f>
        <v>1154.5</v>
      </c>
      <c r="G426" s="7">
        <f>G427+G428</f>
        <v>0</v>
      </c>
      <c r="H426" s="7">
        <f>H427+H428</f>
        <v>1154.5</v>
      </c>
    </row>
    <row r="427" spans="1:8" ht="29.25" customHeight="1">
      <c r="A427" s="13" t="s">
        <v>76</v>
      </c>
      <c r="B427" s="6" t="s">
        <v>63</v>
      </c>
      <c r="C427" s="6" t="s">
        <v>37</v>
      </c>
      <c r="D427" s="8" t="s">
        <v>254</v>
      </c>
      <c r="E427" s="18">
        <v>200</v>
      </c>
      <c r="F427" s="7">
        <f>'Лист1(пер.пол.)'!F160</f>
        <v>5.7</v>
      </c>
      <c r="G427" s="7">
        <f>'Лист1(пер.пол.)'!G160</f>
        <v>0</v>
      </c>
      <c r="H427" s="7">
        <f>'Лист1(пер.пол.)'!H160</f>
        <v>5.7</v>
      </c>
    </row>
    <row r="428" spans="1:8" ht="16.5" customHeight="1">
      <c r="A428" s="5" t="s">
        <v>19</v>
      </c>
      <c r="B428" s="6" t="s">
        <v>63</v>
      </c>
      <c r="C428" s="6" t="s">
        <v>37</v>
      </c>
      <c r="D428" s="8" t="s">
        <v>254</v>
      </c>
      <c r="E428" s="18">
        <v>300</v>
      </c>
      <c r="F428" s="7">
        <f>'Лист1(пер.пол.)'!F161</f>
        <v>1148.8</v>
      </c>
      <c r="G428" s="7">
        <f>'Лист1(пер.пол.)'!G161</f>
        <v>0</v>
      </c>
      <c r="H428" s="7">
        <f>'Лист1(пер.пол.)'!H161</f>
        <v>1148.8</v>
      </c>
    </row>
    <row r="429" spans="1:8" ht="15.75" customHeight="1">
      <c r="A429" s="13" t="s">
        <v>337</v>
      </c>
      <c r="B429" s="6" t="s">
        <v>63</v>
      </c>
      <c r="C429" s="6" t="s">
        <v>40</v>
      </c>
      <c r="D429" s="8"/>
      <c r="E429" s="18"/>
      <c r="F429" s="7">
        <f>F430</f>
        <v>3.6</v>
      </c>
      <c r="G429" s="7">
        <f aca="true" t="shared" si="69" ref="G429:H431">G430</f>
        <v>0</v>
      </c>
      <c r="H429" s="7">
        <f t="shared" si="69"/>
        <v>3.6</v>
      </c>
    </row>
    <row r="430" spans="1:8" ht="16.5" customHeight="1">
      <c r="A430" s="5" t="s">
        <v>98</v>
      </c>
      <c r="B430" s="6" t="s">
        <v>63</v>
      </c>
      <c r="C430" s="6" t="s">
        <v>40</v>
      </c>
      <c r="D430" s="6" t="s">
        <v>154</v>
      </c>
      <c r="E430" s="6"/>
      <c r="F430" s="7">
        <f>F431</f>
        <v>3.6</v>
      </c>
      <c r="G430" s="7">
        <f t="shared" si="69"/>
        <v>0</v>
      </c>
      <c r="H430" s="7">
        <f t="shared" si="69"/>
        <v>3.6</v>
      </c>
    </row>
    <row r="431" spans="1:8" ht="76.5" customHeight="1">
      <c r="A431" s="5" t="s">
        <v>135</v>
      </c>
      <c r="B431" s="6" t="s">
        <v>63</v>
      </c>
      <c r="C431" s="6" t="s">
        <v>40</v>
      </c>
      <c r="D431" s="6" t="s">
        <v>156</v>
      </c>
      <c r="E431" s="6"/>
      <c r="F431" s="7">
        <f>F432</f>
        <v>3.6</v>
      </c>
      <c r="G431" s="7">
        <f t="shared" si="69"/>
        <v>0</v>
      </c>
      <c r="H431" s="7">
        <f t="shared" si="69"/>
        <v>3.6</v>
      </c>
    </row>
    <row r="432" spans="1:8" ht="32.25" customHeight="1">
      <c r="A432" s="13" t="s">
        <v>76</v>
      </c>
      <c r="B432" s="6" t="s">
        <v>63</v>
      </c>
      <c r="C432" s="6" t="s">
        <v>40</v>
      </c>
      <c r="D432" s="6" t="s">
        <v>156</v>
      </c>
      <c r="E432" s="6" t="s">
        <v>17</v>
      </c>
      <c r="F432" s="7">
        <f>'Лист1(пер.пол.)'!F165</f>
        <v>3.6</v>
      </c>
      <c r="G432" s="7">
        <f>'Лист1(пер.пол.)'!G165</f>
        <v>0</v>
      </c>
      <c r="H432" s="7">
        <f>'Лист1(пер.пол.)'!H165</f>
        <v>3.6</v>
      </c>
    </row>
    <row r="433" spans="1:8" ht="15.75">
      <c r="A433" s="12" t="s">
        <v>62</v>
      </c>
      <c r="B433" s="15">
        <v>11</v>
      </c>
      <c r="C433" s="15"/>
      <c r="D433" s="15"/>
      <c r="E433" s="15"/>
      <c r="F433" s="4">
        <f>F434</f>
        <v>200</v>
      </c>
      <c r="G433" s="4">
        <f aca="true" t="shared" si="70" ref="G433:H435">G434</f>
        <v>0</v>
      </c>
      <c r="H433" s="4">
        <f t="shared" si="70"/>
        <v>200</v>
      </c>
    </row>
    <row r="434" spans="1:8" ht="15.75">
      <c r="A434" s="5" t="s">
        <v>67</v>
      </c>
      <c r="B434" s="8">
        <v>11</v>
      </c>
      <c r="C434" s="6" t="s">
        <v>32</v>
      </c>
      <c r="D434" s="8"/>
      <c r="E434" s="6"/>
      <c r="F434" s="7">
        <f>F435</f>
        <v>200</v>
      </c>
      <c r="G434" s="7">
        <f t="shared" si="70"/>
        <v>0</v>
      </c>
      <c r="H434" s="7">
        <f t="shared" si="70"/>
        <v>200</v>
      </c>
    </row>
    <row r="435" spans="1:8" ht="63">
      <c r="A435" s="30" t="s">
        <v>374</v>
      </c>
      <c r="B435" s="6" t="s">
        <v>65</v>
      </c>
      <c r="C435" s="6" t="s">
        <v>32</v>
      </c>
      <c r="D435" s="8" t="s">
        <v>218</v>
      </c>
      <c r="E435" s="6"/>
      <c r="F435" s="7">
        <f>F436</f>
        <v>200</v>
      </c>
      <c r="G435" s="7">
        <f t="shared" si="70"/>
        <v>0</v>
      </c>
      <c r="H435" s="7">
        <f t="shared" si="70"/>
        <v>200</v>
      </c>
    </row>
    <row r="436" spans="1:8" ht="31.5">
      <c r="A436" s="5" t="s">
        <v>125</v>
      </c>
      <c r="B436" s="6" t="s">
        <v>65</v>
      </c>
      <c r="C436" s="6" t="s">
        <v>32</v>
      </c>
      <c r="D436" s="9" t="s">
        <v>219</v>
      </c>
      <c r="E436" s="6"/>
      <c r="F436" s="7">
        <f>F437+F438</f>
        <v>200</v>
      </c>
      <c r="G436" s="7">
        <f>G437+G438</f>
        <v>0</v>
      </c>
      <c r="H436" s="7">
        <f>H437+H438</f>
        <v>200</v>
      </c>
    </row>
    <row r="437" spans="1:8" ht="47.25">
      <c r="A437" s="13" t="s">
        <v>75</v>
      </c>
      <c r="B437" s="6" t="s">
        <v>65</v>
      </c>
      <c r="C437" s="6" t="s">
        <v>32</v>
      </c>
      <c r="D437" s="9" t="s">
        <v>219</v>
      </c>
      <c r="E437" s="6" t="s">
        <v>16</v>
      </c>
      <c r="F437" s="7">
        <f>'Лист1(МП)'!F333</f>
        <v>200</v>
      </c>
      <c r="G437" s="7">
        <f>'Лист1(МП)'!G333</f>
        <v>-10.099999999999994</v>
      </c>
      <c r="H437" s="7">
        <f>'Лист1(МП)'!H333</f>
        <v>189.9</v>
      </c>
    </row>
    <row r="438" spans="1:8" ht="31.5">
      <c r="A438" s="5" t="s">
        <v>76</v>
      </c>
      <c r="B438" s="6" t="s">
        <v>65</v>
      </c>
      <c r="C438" s="6" t="s">
        <v>32</v>
      </c>
      <c r="D438" s="9" t="s">
        <v>219</v>
      </c>
      <c r="E438" s="6" t="s">
        <v>17</v>
      </c>
      <c r="F438" s="7">
        <f>'Лист1(МП)'!F334</f>
        <v>0</v>
      </c>
      <c r="G438" s="7">
        <f>'Лист1(МП)'!G334</f>
        <v>10.1</v>
      </c>
      <c r="H438" s="7">
        <f>'Лист1(МП)'!H334</f>
        <v>10.1</v>
      </c>
    </row>
    <row r="439" spans="1:8" ht="15.75">
      <c r="A439" s="12" t="s">
        <v>68</v>
      </c>
      <c r="B439" s="15">
        <v>12</v>
      </c>
      <c r="C439" s="15"/>
      <c r="D439" s="15"/>
      <c r="E439" s="15"/>
      <c r="F439" s="4">
        <f>F440</f>
        <v>300</v>
      </c>
      <c r="G439" s="4">
        <f aca="true" t="shared" si="71" ref="G439:H443">G440</f>
        <v>0</v>
      </c>
      <c r="H439" s="4">
        <f t="shared" si="71"/>
        <v>300</v>
      </c>
    </row>
    <row r="440" spans="1:8" ht="15.75">
      <c r="A440" s="5" t="s">
        <v>93</v>
      </c>
      <c r="B440" s="6" t="s">
        <v>69</v>
      </c>
      <c r="C440" s="6" t="s">
        <v>34</v>
      </c>
      <c r="D440" s="8"/>
      <c r="E440" s="6"/>
      <c r="F440" s="7">
        <f>F441</f>
        <v>300</v>
      </c>
      <c r="G440" s="7">
        <f t="shared" si="71"/>
        <v>0</v>
      </c>
      <c r="H440" s="7">
        <f t="shared" si="71"/>
        <v>300</v>
      </c>
    </row>
    <row r="441" spans="1:8" ht="31.5">
      <c r="A441" s="5" t="s">
        <v>95</v>
      </c>
      <c r="B441" s="6" t="s">
        <v>69</v>
      </c>
      <c r="C441" s="6" t="s">
        <v>34</v>
      </c>
      <c r="D441" s="51" t="s">
        <v>214</v>
      </c>
      <c r="E441" s="6"/>
      <c r="F441" s="7">
        <f>F442</f>
        <v>300</v>
      </c>
      <c r="G441" s="7">
        <f t="shared" si="71"/>
        <v>0</v>
      </c>
      <c r="H441" s="7">
        <f t="shared" si="71"/>
        <v>300</v>
      </c>
    </row>
    <row r="442" spans="1:8" ht="47.25">
      <c r="A442" s="33" t="s">
        <v>332</v>
      </c>
      <c r="B442" s="6" t="s">
        <v>69</v>
      </c>
      <c r="C442" s="6" t="s">
        <v>34</v>
      </c>
      <c r="D442" s="51" t="s">
        <v>333</v>
      </c>
      <c r="E442" s="6"/>
      <c r="F442" s="7">
        <f>F443</f>
        <v>300</v>
      </c>
      <c r="G442" s="7">
        <f t="shared" si="71"/>
        <v>0</v>
      </c>
      <c r="H442" s="7">
        <f t="shared" si="71"/>
        <v>300</v>
      </c>
    </row>
    <row r="443" spans="1:8" ht="31.5">
      <c r="A443" s="5" t="s">
        <v>76</v>
      </c>
      <c r="B443" s="40" t="s">
        <v>69</v>
      </c>
      <c r="C443" s="34" t="s">
        <v>34</v>
      </c>
      <c r="D443" s="42" t="s">
        <v>334</v>
      </c>
      <c r="E443" s="6"/>
      <c r="F443" s="7">
        <f>F444</f>
        <v>300</v>
      </c>
      <c r="G443" s="7">
        <f t="shared" si="71"/>
        <v>0</v>
      </c>
      <c r="H443" s="7">
        <f t="shared" si="71"/>
        <v>300</v>
      </c>
    </row>
    <row r="444" spans="1:8" ht="31.5">
      <c r="A444" s="5" t="s">
        <v>76</v>
      </c>
      <c r="B444" s="40" t="s">
        <v>69</v>
      </c>
      <c r="C444" s="34" t="s">
        <v>34</v>
      </c>
      <c r="D444" s="42" t="s">
        <v>334</v>
      </c>
      <c r="E444" s="6" t="s">
        <v>17</v>
      </c>
      <c r="F444" s="7">
        <f>'Лист1(МП)'!F340</f>
        <v>300</v>
      </c>
      <c r="G444" s="7">
        <f>'Лист1(МП)'!G340</f>
        <v>0</v>
      </c>
      <c r="H444" s="7">
        <f>'Лист1(МП)'!H340</f>
        <v>300</v>
      </c>
    </row>
    <row r="445" spans="1:8" ht="31.5">
      <c r="A445" s="2" t="s">
        <v>130</v>
      </c>
      <c r="B445" s="3" t="s">
        <v>66</v>
      </c>
      <c r="C445" s="3"/>
      <c r="D445" s="32"/>
      <c r="E445" s="3"/>
      <c r="F445" s="4">
        <f>F446</f>
        <v>10</v>
      </c>
      <c r="G445" s="4">
        <f aca="true" t="shared" si="72" ref="G445:H447">G446</f>
        <v>0</v>
      </c>
      <c r="H445" s="4">
        <f t="shared" si="72"/>
        <v>10</v>
      </c>
    </row>
    <row r="446" spans="1:8" ht="31.5">
      <c r="A446" s="5" t="s">
        <v>131</v>
      </c>
      <c r="B446" s="6" t="s">
        <v>66</v>
      </c>
      <c r="C446" s="6" t="s">
        <v>32</v>
      </c>
      <c r="D446" s="8"/>
      <c r="E446" s="6"/>
      <c r="F446" s="7">
        <f>F447</f>
        <v>10</v>
      </c>
      <c r="G446" s="7">
        <f t="shared" si="72"/>
        <v>0</v>
      </c>
      <c r="H446" s="7">
        <f t="shared" si="72"/>
        <v>10</v>
      </c>
    </row>
    <row r="447" spans="1:8" ht="15.75">
      <c r="A447" s="5" t="s">
        <v>132</v>
      </c>
      <c r="B447" s="6" t="s">
        <v>66</v>
      </c>
      <c r="C447" s="6" t="s">
        <v>32</v>
      </c>
      <c r="D447" s="8" t="s">
        <v>220</v>
      </c>
      <c r="E447" s="6"/>
      <c r="F447" s="7">
        <f>F448</f>
        <v>10</v>
      </c>
      <c r="G447" s="7">
        <f t="shared" si="72"/>
        <v>0</v>
      </c>
      <c r="H447" s="7">
        <f t="shared" si="72"/>
        <v>10</v>
      </c>
    </row>
    <row r="448" spans="1:8" ht="15.75">
      <c r="A448" s="5" t="s">
        <v>133</v>
      </c>
      <c r="B448" s="6" t="s">
        <v>66</v>
      </c>
      <c r="C448" s="6" t="s">
        <v>32</v>
      </c>
      <c r="D448" s="8" t="s">
        <v>220</v>
      </c>
      <c r="E448" s="6" t="s">
        <v>134</v>
      </c>
      <c r="F448" s="7">
        <f>'Лист1(МП)'!F344</f>
        <v>10</v>
      </c>
      <c r="G448" s="7">
        <f>'Лист1(МП)'!G344</f>
        <v>0</v>
      </c>
      <c r="H448" s="7">
        <f>'Лист1(МП)'!H344</f>
        <v>10</v>
      </c>
    </row>
    <row r="449" spans="1:8" ht="47.25">
      <c r="A449" s="12" t="s">
        <v>23</v>
      </c>
      <c r="B449" s="15">
        <v>14</v>
      </c>
      <c r="C449" s="15"/>
      <c r="D449" s="15"/>
      <c r="E449" s="15"/>
      <c r="F449" s="4">
        <f>F450+F455+F460</f>
        <v>1977.4</v>
      </c>
      <c r="G449" s="4">
        <f>G450+G455+G460</f>
        <v>-40</v>
      </c>
      <c r="H449" s="4">
        <f>H450+H455+H460</f>
        <v>1937.4</v>
      </c>
    </row>
    <row r="450" spans="1:8" ht="47.25">
      <c r="A450" s="13" t="s">
        <v>70</v>
      </c>
      <c r="B450" s="18">
        <v>14</v>
      </c>
      <c r="C450" s="22" t="s">
        <v>32</v>
      </c>
      <c r="D450" s="15"/>
      <c r="E450" s="15"/>
      <c r="F450" s="7">
        <f>F451</f>
        <v>1377.4</v>
      </c>
      <c r="G450" s="7">
        <f aca="true" t="shared" si="73" ref="G450:H453">G451</f>
        <v>0</v>
      </c>
      <c r="H450" s="7">
        <f t="shared" si="73"/>
        <v>1377.4</v>
      </c>
    </row>
    <row r="451" spans="1:8" ht="63">
      <c r="A451" s="13" t="s">
        <v>96</v>
      </c>
      <c r="B451" s="18">
        <v>14</v>
      </c>
      <c r="C451" s="22" t="s">
        <v>32</v>
      </c>
      <c r="D451" s="18" t="s">
        <v>174</v>
      </c>
      <c r="E451" s="15"/>
      <c r="F451" s="7">
        <f>F452</f>
        <v>1377.4</v>
      </c>
      <c r="G451" s="7">
        <f t="shared" si="73"/>
        <v>0</v>
      </c>
      <c r="H451" s="7">
        <f t="shared" si="73"/>
        <v>1377.4</v>
      </c>
    </row>
    <row r="452" spans="1:8" ht="31.5">
      <c r="A452" s="13" t="s">
        <v>97</v>
      </c>
      <c r="B452" s="18">
        <v>14</v>
      </c>
      <c r="C452" s="22" t="s">
        <v>32</v>
      </c>
      <c r="D452" s="18" t="s">
        <v>221</v>
      </c>
      <c r="E452" s="15"/>
      <c r="F452" s="7">
        <f>F453</f>
        <v>1377.4</v>
      </c>
      <c r="G452" s="7">
        <f t="shared" si="73"/>
        <v>0</v>
      </c>
      <c r="H452" s="7">
        <f t="shared" si="73"/>
        <v>1377.4</v>
      </c>
    </row>
    <row r="453" spans="1:8" ht="47.25">
      <c r="A453" s="13" t="s">
        <v>73</v>
      </c>
      <c r="B453" s="18">
        <v>14</v>
      </c>
      <c r="C453" s="22" t="s">
        <v>32</v>
      </c>
      <c r="D453" s="18" t="s">
        <v>222</v>
      </c>
      <c r="E453" s="18"/>
      <c r="F453" s="7">
        <f>F454</f>
        <v>1377.4</v>
      </c>
      <c r="G453" s="7">
        <f t="shared" si="73"/>
        <v>0</v>
      </c>
      <c r="H453" s="7">
        <f t="shared" si="73"/>
        <v>1377.4</v>
      </c>
    </row>
    <row r="454" spans="1:8" ht="15.75">
      <c r="A454" s="5" t="s">
        <v>59</v>
      </c>
      <c r="B454" s="18">
        <v>14</v>
      </c>
      <c r="C454" s="22" t="s">
        <v>32</v>
      </c>
      <c r="D454" s="18" t="s">
        <v>222</v>
      </c>
      <c r="E454" s="18">
        <v>510</v>
      </c>
      <c r="F454" s="7">
        <f>'Лист1(МП)'!F350+'Лист1(пер.пол.)'!F171</f>
        <v>1377.4</v>
      </c>
      <c r="G454" s="7">
        <f>'Лист1(МП)'!G350+'Лист1(пер.пол.)'!G171</f>
        <v>0</v>
      </c>
      <c r="H454" s="7">
        <f>'Лист1(МП)'!H350+'Лист1(пер.пол.)'!H171</f>
        <v>1377.4</v>
      </c>
    </row>
    <row r="455" spans="1:8" ht="15.75">
      <c r="A455" s="5" t="s">
        <v>123</v>
      </c>
      <c r="B455" s="18">
        <v>14</v>
      </c>
      <c r="C455" s="22" t="s">
        <v>34</v>
      </c>
      <c r="D455" s="18"/>
      <c r="E455" s="18"/>
      <c r="F455" s="7">
        <f>F456</f>
        <v>0</v>
      </c>
      <c r="G455" s="7">
        <f aca="true" t="shared" si="74" ref="G455:H458">G456</f>
        <v>0</v>
      </c>
      <c r="H455" s="7">
        <f t="shared" si="74"/>
        <v>0</v>
      </c>
    </row>
    <row r="456" spans="1:8" ht="47.25">
      <c r="A456" s="13" t="s">
        <v>23</v>
      </c>
      <c r="B456" s="18">
        <v>14</v>
      </c>
      <c r="C456" s="22" t="s">
        <v>34</v>
      </c>
      <c r="D456" s="18" t="s">
        <v>174</v>
      </c>
      <c r="E456" s="18"/>
      <c r="F456" s="7">
        <f>F457</f>
        <v>0</v>
      </c>
      <c r="G456" s="7">
        <f t="shared" si="74"/>
        <v>0</v>
      </c>
      <c r="H456" s="7">
        <f t="shared" si="74"/>
        <v>0</v>
      </c>
    </row>
    <row r="457" spans="1:8" ht="15.75">
      <c r="A457" s="5" t="s">
        <v>24</v>
      </c>
      <c r="B457" s="18">
        <v>14</v>
      </c>
      <c r="C457" s="22" t="s">
        <v>34</v>
      </c>
      <c r="D457" s="18" t="s">
        <v>223</v>
      </c>
      <c r="E457" s="18"/>
      <c r="F457" s="7">
        <f>F458</f>
        <v>0</v>
      </c>
      <c r="G457" s="7">
        <f t="shared" si="74"/>
        <v>0</v>
      </c>
      <c r="H457" s="7">
        <f t="shared" si="74"/>
        <v>0</v>
      </c>
    </row>
    <row r="458" spans="1:8" ht="15.75">
      <c r="A458" s="5" t="s">
        <v>324</v>
      </c>
      <c r="B458" s="18">
        <v>14</v>
      </c>
      <c r="C458" s="22" t="s">
        <v>34</v>
      </c>
      <c r="D458" s="18" t="s">
        <v>325</v>
      </c>
      <c r="E458" s="18"/>
      <c r="F458" s="7">
        <f>F459</f>
        <v>0</v>
      </c>
      <c r="G458" s="7">
        <f t="shared" si="74"/>
        <v>0</v>
      </c>
      <c r="H458" s="7">
        <f t="shared" si="74"/>
        <v>0</v>
      </c>
    </row>
    <row r="459" spans="1:8" ht="15.75">
      <c r="A459" s="5" t="s">
        <v>24</v>
      </c>
      <c r="B459" s="18">
        <v>14</v>
      </c>
      <c r="C459" s="22" t="s">
        <v>34</v>
      </c>
      <c r="D459" s="18" t="s">
        <v>325</v>
      </c>
      <c r="E459" s="18">
        <v>510</v>
      </c>
      <c r="F459" s="7">
        <f>'Лист1(МП)'!F355</f>
        <v>0</v>
      </c>
      <c r="G459" s="7">
        <f>'Лист1(МП)'!G355</f>
        <v>0</v>
      </c>
      <c r="H459" s="7">
        <f>'Лист1(МП)'!H355</f>
        <v>0</v>
      </c>
    </row>
    <row r="460" spans="1:8" ht="31.5">
      <c r="A460" s="13" t="s">
        <v>326</v>
      </c>
      <c r="B460" s="18">
        <v>14</v>
      </c>
      <c r="C460" s="22" t="s">
        <v>36</v>
      </c>
      <c r="D460" s="18"/>
      <c r="E460" s="18"/>
      <c r="F460" s="7">
        <f>F461</f>
        <v>600</v>
      </c>
      <c r="G460" s="7">
        <f>G461</f>
        <v>-40</v>
      </c>
      <c r="H460" s="7">
        <f>H461+H467</f>
        <v>560</v>
      </c>
    </row>
    <row r="461" spans="1:8" ht="63">
      <c r="A461" s="13" t="s">
        <v>386</v>
      </c>
      <c r="B461" s="18">
        <v>14</v>
      </c>
      <c r="C461" s="22" t="s">
        <v>36</v>
      </c>
      <c r="D461" s="18" t="s">
        <v>330</v>
      </c>
      <c r="E461" s="18"/>
      <c r="F461" s="7">
        <f>F462+F465</f>
        <v>600</v>
      </c>
      <c r="G461" s="7">
        <f>G462+G465</f>
        <v>-40</v>
      </c>
      <c r="H461" s="7">
        <f>H462+H465</f>
        <v>400</v>
      </c>
    </row>
    <row r="462" spans="1:8" ht="110.25">
      <c r="A462" s="13" t="s">
        <v>387</v>
      </c>
      <c r="B462" s="18">
        <v>14</v>
      </c>
      <c r="C462" s="22" t="s">
        <v>36</v>
      </c>
      <c r="D462" s="18" t="s">
        <v>295</v>
      </c>
      <c r="E462" s="18"/>
      <c r="F462" s="7">
        <f aca="true" t="shared" si="75" ref="F462:H463">F463</f>
        <v>200</v>
      </c>
      <c r="G462" s="7">
        <f t="shared" si="75"/>
        <v>-40</v>
      </c>
      <c r="H462" s="7">
        <f t="shared" si="75"/>
        <v>0</v>
      </c>
    </row>
    <row r="463" spans="1:8" ht="47.25">
      <c r="A463" s="13" t="s">
        <v>329</v>
      </c>
      <c r="B463" s="18">
        <v>14</v>
      </c>
      <c r="C463" s="22" t="s">
        <v>36</v>
      </c>
      <c r="D463" s="18" t="s">
        <v>331</v>
      </c>
      <c r="E463" s="18"/>
      <c r="F463" s="7">
        <f t="shared" si="75"/>
        <v>200</v>
      </c>
      <c r="G463" s="7">
        <f t="shared" si="75"/>
        <v>-40</v>
      </c>
      <c r="H463" s="7">
        <f t="shared" si="75"/>
        <v>0</v>
      </c>
    </row>
    <row r="464" spans="1:8" ht="15.75">
      <c r="A464" s="13" t="s">
        <v>139</v>
      </c>
      <c r="B464" s="18">
        <v>14</v>
      </c>
      <c r="C464" s="22" t="s">
        <v>36</v>
      </c>
      <c r="D464" s="18" t="s">
        <v>331</v>
      </c>
      <c r="E464" s="18">
        <v>540</v>
      </c>
      <c r="F464" s="7">
        <f>'Лист1(МП)'!F360</f>
        <v>200</v>
      </c>
      <c r="G464" s="7">
        <f>'Лист1(МП)'!G360</f>
        <v>-40</v>
      </c>
      <c r="H464" s="7">
        <v>0</v>
      </c>
    </row>
    <row r="465" spans="1:8" ht="47.25">
      <c r="A465" s="13" t="s">
        <v>294</v>
      </c>
      <c r="B465" s="18">
        <v>14</v>
      </c>
      <c r="C465" s="22" t="s">
        <v>36</v>
      </c>
      <c r="D465" s="18" t="s">
        <v>296</v>
      </c>
      <c r="E465" s="18"/>
      <c r="F465" s="7">
        <f>F466</f>
        <v>400</v>
      </c>
      <c r="G465" s="7">
        <f>G466</f>
        <v>0</v>
      </c>
      <c r="H465" s="7">
        <f>H466</f>
        <v>400</v>
      </c>
    </row>
    <row r="466" spans="1:8" ht="17.25" customHeight="1">
      <c r="A466" s="5" t="s">
        <v>139</v>
      </c>
      <c r="B466" s="18">
        <v>14</v>
      </c>
      <c r="C466" s="22" t="s">
        <v>36</v>
      </c>
      <c r="D466" s="18" t="s">
        <v>296</v>
      </c>
      <c r="E466" s="18">
        <v>540</v>
      </c>
      <c r="F466" s="7">
        <f>'Лист1(пер.пол.)'!F176</f>
        <v>400</v>
      </c>
      <c r="G466" s="7">
        <f>'Лист1(пер.пол.)'!G176</f>
        <v>0</v>
      </c>
      <c r="H466" s="7">
        <f>'Лист1(пер.пол.)'!H176</f>
        <v>400</v>
      </c>
    </row>
    <row r="467" spans="1:8" ht="17.25" customHeight="1">
      <c r="A467" s="5" t="s">
        <v>326</v>
      </c>
      <c r="B467" s="18">
        <v>14</v>
      </c>
      <c r="C467" s="22" t="s">
        <v>36</v>
      </c>
      <c r="D467" s="18" t="s">
        <v>174</v>
      </c>
      <c r="E467" s="18"/>
      <c r="F467" s="7">
        <f aca="true" t="shared" si="76" ref="F467:H469">F468</f>
        <v>200</v>
      </c>
      <c r="G467" s="7">
        <f t="shared" si="76"/>
        <v>-40</v>
      </c>
      <c r="H467" s="7">
        <f t="shared" si="76"/>
        <v>160</v>
      </c>
    </row>
    <row r="468" spans="1:8" ht="47.25" customHeight="1">
      <c r="A468" s="5" t="s">
        <v>23</v>
      </c>
      <c r="B468" s="18">
        <v>14</v>
      </c>
      <c r="C468" s="22" t="s">
        <v>36</v>
      </c>
      <c r="D468" s="18" t="s">
        <v>175</v>
      </c>
      <c r="E468" s="18"/>
      <c r="F468" s="7">
        <f t="shared" si="76"/>
        <v>200</v>
      </c>
      <c r="G468" s="7">
        <f t="shared" si="76"/>
        <v>-40</v>
      </c>
      <c r="H468" s="7">
        <f t="shared" si="76"/>
        <v>160</v>
      </c>
    </row>
    <row r="469" spans="1:8" ht="83.25" customHeight="1">
      <c r="A469" s="5" t="s">
        <v>138</v>
      </c>
      <c r="B469" s="18">
        <v>14</v>
      </c>
      <c r="C469" s="22" t="s">
        <v>36</v>
      </c>
      <c r="D469" s="18" t="s">
        <v>176</v>
      </c>
      <c r="E469" s="18"/>
      <c r="F469" s="7">
        <f t="shared" si="76"/>
        <v>200</v>
      </c>
      <c r="G469" s="7">
        <f t="shared" si="76"/>
        <v>-40</v>
      </c>
      <c r="H469" s="7">
        <f t="shared" si="76"/>
        <v>160</v>
      </c>
    </row>
    <row r="470" spans="1:8" ht="27" customHeight="1">
      <c r="A470" s="14" t="s">
        <v>139</v>
      </c>
      <c r="B470" s="18">
        <v>14</v>
      </c>
      <c r="C470" s="22" t="s">
        <v>36</v>
      </c>
      <c r="D470" s="18" t="s">
        <v>176</v>
      </c>
      <c r="E470" s="18">
        <v>540</v>
      </c>
      <c r="F470" s="7">
        <f>'Лист1(МП)'!F360</f>
        <v>200</v>
      </c>
      <c r="G470" s="7">
        <f>'Лист1(МП)'!G360</f>
        <v>-40</v>
      </c>
      <c r="H470" s="7">
        <f>'Лист1(МП)'!H360</f>
        <v>160</v>
      </c>
    </row>
    <row r="471" ht="20.25" customHeight="1"/>
    <row r="472" spans="1:8" ht="15.75">
      <c r="A472" s="10" t="s">
        <v>61</v>
      </c>
      <c r="B472" s="4"/>
      <c r="C472" s="4"/>
      <c r="D472" s="15"/>
      <c r="E472" s="15"/>
      <c r="F472" s="16">
        <f>F16+F87+F93+F121+F169+F203+F347+F399+F433+F439+F445+F449</f>
        <v>275997.89999999997</v>
      </c>
      <c r="G472" s="16">
        <f>G16+G87+G93+G121+G169+G203+G347+G399+G433+G439+G445+G449</f>
        <v>3264.9000000000005</v>
      </c>
      <c r="H472" s="16">
        <f>H16+H87+H93+H121+H169+H203+H347+H399+H433+H439+H445+H449</f>
        <v>279262.8</v>
      </c>
    </row>
  </sheetData>
  <sheetProtection/>
  <mergeCells count="13">
    <mergeCell ref="A11:H11"/>
    <mergeCell ref="A12:H12"/>
    <mergeCell ref="F14:H14"/>
    <mergeCell ref="A1:H1"/>
    <mergeCell ref="A3:H3"/>
    <mergeCell ref="A5:H5"/>
    <mergeCell ref="A6:H6"/>
    <mergeCell ref="A7:H7"/>
    <mergeCell ref="A13:F13"/>
    <mergeCell ref="A2:H2"/>
    <mergeCell ref="A4:H4"/>
    <mergeCell ref="A9:H9"/>
    <mergeCell ref="A10:H10"/>
  </mergeCells>
  <printOptions/>
  <pageMargins left="0.75" right="0.75" top="1" bottom="1" header="0.5" footer="0.5"/>
  <pageSetup horizontalDpi="600" verticalDpi="600" orientation="portrait" paperSize="9" scale="74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Бюджетник И.О.</cp:lastModifiedBy>
  <cp:lastPrinted>2021-06-30T09:26:20Z</cp:lastPrinted>
  <dcterms:created xsi:type="dcterms:W3CDTF">2008-11-16T06:30:27Z</dcterms:created>
  <dcterms:modified xsi:type="dcterms:W3CDTF">2021-06-30T09:26:22Z</dcterms:modified>
  <cp:category/>
  <cp:version/>
  <cp:contentType/>
  <cp:contentStatus/>
</cp:coreProperties>
</file>