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74" windowWidth="12114" windowHeight="9115" activeTab="2"/>
  </bookViews>
  <sheets>
    <sheet name="Лист1(МП)" sheetId="1" r:id="rId1"/>
    <sheet name="Лист1(пер.полн.)" sheetId="2" r:id="rId2"/>
    <sheet name=" решение" sheetId="3" r:id="rId3"/>
  </sheets>
  <definedNames/>
  <calcPr fullCalcOnLoad="1"/>
</workbook>
</file>

<file path=xl/sharedStrings.xml><?xml version="1.0" encoding="utf-8"?>
<sst xmlns="http://schemas.openxmlformats.org/spreadsheetml/2006/main" count="3643" uniqueCount="412">
  <si>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</si>
  <si>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</si>
  <si>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</si>
  <si>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</si>
  <si>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</si>
  <si>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</si>
  <si>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</si>
  <si>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 xml:space="preserve">Распределение бюджетных ассигнований </t>
  </si>
  <si>
    <t xml:space="preserve">по разделам и подразделам, целевым статьям и видам расходов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</si>
  <si>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</si>
  <si>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</si>
  <si>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</t>
  </si>
  <si>
    <t>Ликвидация последствий чрезвычайных ситуаций и финансирование непредвиденных расходов</t>
  </si>
  <si>
    <t>Субсидии бюджетным учреждениям</t>
  </si>
  <si>
    <t>Национальная экономика</t>
  </si>
  <si>
    <t>Вр</t>
  </si>
  <si>
    <t>100</t>
  </si>
  <si>
    <t>200</t>
  </si>
  <si>
    <t>Школы - детские сады, школы начальные, неполные средние и средние</t>
  </si>
  <si>
    <t>Социальное обеспечение и иные выплаты населению</t>
  </si>
  <si>
    <t>Культура</t>
  </si>
  <si>
    <t>Пенсионное обеспечение</t>
  </si>
  <si>
    <t>Доплаты к пенсиям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</si>
  <si>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</si>
  <si>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тыс. рублей</t>
  </si>
  <si>
    <t>Наименование</t>
  </si>
  <si>
    <t>Рз</t>
  </si>
  <si>
    <t>ПР</t>
  </si>
  <si>
    <t>ЦСР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</si>
  <si>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</si>
  <si>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</si>
  <si>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</si>
  <si>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</si>
  <si>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</si>
  <si>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</si>
  <si>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</si>
  <si>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</si>
  <si>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</si>
  <si>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</si>
  <si>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</si>
  <si>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</si>
  <si>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</si>
  <si>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</si>
  <si>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</si>
  <si>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</si>
  <si>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Сельское хозяйство и рыболовство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</si>
  <si>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</si>
  <si>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</si>
  <si>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</si>
  <si>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</si>
  <si>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</si>
  <si>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</si>
  <si>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</si>
  <si>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Музеи и постоянные выставки</t>
  </si>
  <si>
    <t>Библиотеки</t>
  </si>
  <si>
    <t>Социальная политика</t>
  </si>
  <si>
    <t>Социальное обеспечение населения</t>
  </si>
  <si>
    <t>Охрана семьи и детства</t>
  </si>
  <si>
    <t xml:space="preserve">Дотации 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</si>
  <si>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</si>
  <si>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</si>
  <si>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</si>
  <si>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</si>
  <si>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Функционирование административных комиссий</t>
  </si>
  <si>
    <t>11</t>
  </si>
  <si>
    <t>13</t>
  </si>
  <si>
    <t>Физическая культура</t>
  </si>
  <si>
    <t>Средства массовой информации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</si>
  <si>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</si>
  <si>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</si>
  <si>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</si>
  <si>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610</t>
  </si>
  <si>
    <t>Выравнивание бюджетной обеспеченности поселений из районного фонда финансовой поддержки</t>
  </si>
  <si>
    <t>(местные полномочия)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</si>
  <si>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</si>
  <si>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</si>
  <si>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</si>
  <si>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</si>
  <si>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</si>
  <si>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Резервные средства</t>
  </si>
  <si>
    <t>Глава местной администрации (исполнительно-распорядительного органа муниципального образования)</t>
  </si>
  <si>
    <t>Культура, кинематография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</si>
  <si>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</si>
  <si>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</si>
  <si>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</si>
  <si>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</si>
  <si>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</si>
  <si>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</si>
  <si>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870</t>
  </si>
  <si>
    <t>Расходы на проведение антитеррористических мероприятий</t>
  </si>
  <si>
    <t>Расходы на выполнение других обязательств государства</t>
  </si>
  <si>
    <t>Прочие выплаты по обязательствам государства</t>
  </si>
  <si>
    <t>Иные вопросы в отраслях социальной сферы</t>
  </si>
  <si>
    <t>Учреждения культуры</t>
  </si>
  <si>
    <t>Иные вопросы в сфере культуры и средств массовой информации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</si>
  <si>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</si>
  <si>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</si>
  <si>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Руководство в сфере установленных функций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</si>
  <si>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</si>
  <si>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Иные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</si>
  <si>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</si>
  <si>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</si>
  <si>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Дорожное хозяйство (дорожные фонды)</t>
  </si>
  <si>
    <t>Мероприятия в сфере транспорта и дорожного хозяйства</t>
  </si>
  <si>
    <t>Учреждения по обеспечению национальной безопасности и правоохранительной деятельности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</si>
  <si>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</si>
  <si>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</si>
  <si>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</si>
  <si>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Организации (учреждения) дополнительного образования детей</t>
  </si>
  <si>
    <t xml:space="preserve">Выравнивание бюджетной обеспеченности муниципальных образований </t>
  </si>
  <si>
    <t>Выравнивание бюджетной обеспеченности поселений из районного фонда финансовой поддержки поселений</t>
  </si>
  <si>
    <t>Обеспечение государственных гарантий реализации прав на получение общедоступного и бесплатного дошкольного,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</si>
  <si>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Содержание, ремонт, реконструкция и строительство автомобильных дорог, являющихся муниципальной собственностью</t>
  </si>
  <si>
    <t>Иные вопросы в сфере социальной политики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</si>
  <si>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</si>
  <si>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"Сохранение и развитие клубных учреждений"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</si>
  <si>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</si>
  <si>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</si>
  <si>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Подпрограмма "Сохранение и развитие дополнительного образования в сфере искусства"</t>
  </si>
  <si>
    <t>Расходы на реализацию муниципальных программ</t>
  </si>
  <si>
    <t xml:space="preserve">Расходы на реализацию мероприятий муниципальных программ </t>
  </si>
  <si>
    <t>Исполнение судебных актов</t>
  </si>
  <si>
    <t>(передаваемые полномочия)</t>
  </si>
  <si>
    <t>Расходы на реализацию мероприятий муниципальных программ</t>
  </si>
  <si>
    <t xml:space="preserve">целевым статьям (муниципальным программам и непрограммным  </t>
  </si>
  <si>
    <t xml:space="preserve">Распределение бюджетных ассигнований по разделам, подразделам, </t>
  </si>
  <si>
    <t>Молодежная политика и оздоровление детей</t>
  </si>
  <si>
    <t>направлениям деятельности), группам (группам и подгруппам)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</si>
  <si>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</si>
  <si>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</si>
  <si>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</si>
  <si>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</si>
  <si>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</si>
  <si>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</si>
  <si>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</si>
  <si>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</si>
  <si>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</si>
  <si>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</si>
  <si>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Мероприятия в области сельского хозяйства</t>
  </si>
  <si>
    <t>Отлов и содержание безнадзорных животных</t>
  </si>
  <si>
    <t>Жилищное хозяйство</t>
  </si>
  <si>
    <t>Благоустройство</t>
  </si>
  <si>
    <t>01 0 00 00000</t>
  </si>
  <si>
    <t>01 2 00 00000</t>
  </si>
  <si>
    <t>01 2 00 10110</t>
  </si>
  <si>
    <t>99 0 00 00000</t>
  </si>
  <si>
    <t>99 1 00 00000</t>
  </si>
  <si>
    <t>99 1 00 14100</t>
  </si>
  <si>
    <t>99 1 00 14110</t>
  </si>
  <si>
    <t>99 1 00 14120</t>
  </si>
  <si>
    <t>99 1 00 14130</t>
  </si>
  <si>
    <t>01 4 00 00000</t>
  </si>
  <si>
    <t>01 4 00 70060</t>
  </si>
  <si>
    <t>01 4 00 70110</t>
  </si>
  <si>
    <t>13 0 00 00000</t>
  </si>
  <si>
    <t>13 0 00 60990</t>
  </si>
  <si>
    <t>12 0 00 00000</t>
  </si>
  <si>
    <t>12 0 00 60990</t>
  </si>
  <si>
    <t>99 9 00 00000</t>
  </si>
  <si>
    <t>99 9 00 14710</t>
  </si>
  <si>
    <t>01 4 00 51180</t>
  </si>
  <si>
    <t>02 0 00 00000</t>
  </si>
  <si>
    <t>02 5 00 00000</t>
  </si>
  <si>
    <t>02 5 00 10860</t>
  </si>
  <si>
    <t>11 0 00 00000</t>
  </si>
  <si>
    <t>11 0 00 60990</t>
  </si>
  <si>
    <t>16 0 00 00000</t>
  </si>
  <si>
    <t>16 0 00 60990</t>
  </si>
  <si>
    <t>91 0 00 00000</t>
  </si>
  <si>
    <t>91 2 00 00000</t>
  </si>
  <si>
    <t>91 2 00 67270</t>
  </si>
  <si>
    <t>98 0 00 00000</t>
  </si>
  <si>
    <t>98 5 00 00000</t>
  </si>
  <si>
    <t>98 5 00 60510</t>
  </si>
  <si>
    <t>91 1 00 00000</t>
  </si>
  <si>
    <t>91 1 00 17380</t>
  </si>
  <si>
    <t>91 4  0000000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</si>
  <si>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</si>
  <si>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</si>
  <si>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</si>
  <si>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</si>
  <si>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</si>
  <si>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</si>
  <si>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</si>
  <si>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44 0 00 00000</t>
  </si>
  <si>
    <t>44 4 00 00000</t>
  </si>
  <si>
    <t>44 4 00 10420</t>
  </si>
  <si>
    <t>58 1 00 60990</t>
  </si>
  <si>
    <t>58 4 00 00000</t>
  </si>
  <si>
    <t>58 4 00 60990</t>
  </si>
  <si>
    <t>58 2 00 00000</t>
  </si>
  <si>
    <t>58 2 00 70910</t>
  </si>
  <si>
    <t xml:space="preserve">58 2 00 70930 </t>
  </si>
  <si>
    <t>59 0 00 00000</t>
  </si>
  <si>
    <t>59 0 00 60990</t>
  </si>
  <si>
    <t>01 4 00 70090</t>
  </si>
  <si>
    <t>Функционирование комиссии по делам несовершеннолетних и защите их прав и органов опеки и попечительства</t>
  </si>
  <si>
    <t>02 5 00 10820</t>
  </si>
  <si>
    <t>58 3 00 00000</t>
  </si>
  <si>
    <t>58 3 0060990</t>
  </si>
  <si>
    <t>50 0 00 00000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</si>
  <si>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</si>
  <si>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</si>
  <si>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</si>
  <si>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</si>
  <si>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</si>
  <si>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</si>
  <si>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</si>
  <si>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44 3 00 60990</t>
  </si>
  <si>
    <t>44 5 00 00000</t>
  </si>
  <si>
    <t>44 5 00 60990</t>
  </si>
  <si>
    <t>90 0 00 00000</t>
  </si>
  <si>
    <t>90 4 00 00000</t>
  </si>
  <si>
    <t>90 4 00 16270</t>
  </si>
  <si>
    <t>71 0 00 00000</t>
  </si>
  <si>
    <t>70 0 00 00000</t>
  </si>
  <si>
    <t>70 0 00 60990</t>
  </si>
  <si>
    <t>99 3 00 14070</t>
  </si>
  <si>
    <t>98 1 00 00000</t>
  </si>
  <si>
    <t>98 1 0060220</t>
  </si>
  <si>
    <t>71 3 00 00000</t>
  </si>
  <si>
    <t>71 3 00 70700</t>
  </si>
  <si>
    <t>71 4 00 00000</t>
  </si>
  <si>
    <t>71 4 00 70800</t>
  </si>
  <si>
    <t>40 0 00 00000</t>
  </si>
  <si>
    <t>40 0 00 60990</t>
  </si>
  <si>
    <t>43 2 00 00000</t>
  </si>
  <si>
    <t>43 2 00 60990</t>
  </si>
  <si>
    <t>50 0 00 60990</t>
  </si>
  <si>
    <t>58 2 00 60990</t>
  </si>
  <si>
    <t>14</t>
  </si>
  <si>
    <t>Транспорт</t>
  </si>
  <si>
    <t>10 1 00 60990</t>
  </si>
  <si>
    <t>10 1 00 00000</t>
  </si>
  <si>
    <t>10 2 00 00000</t>
  </si>
  <si>
    <t>10 2 00 60990</t>
  </si>
  <si>
    <t>Дополнительное образование детей</t>
  </si>
  <si>
    <t>67 0 00 00000</t>
  </si>
  <si>
    <t>67 0 00 60990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</si>
  <si>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</si>
  <si>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Муниципальная программа "Противодействие экстремизму и идеологии терроризма в Солонешенском районе" на 2017-2021 годы"</t>
  </si>
  <si>
    <t>58 5 00 00000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</si>
  <si>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</si>
  <si>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</si>
  <si>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</si>
  <si>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17 0 00 00000</t>
  </si>
  <si>
    <t>17 2 00 00000</t>
  </si>
  <si>
    <t>43 0 00 00000</t>
  </si>
  <si>
    <t>71 4 00 70801</t>
  </si>
  <si>
    <t>71 4 00 70802</t>
  </si>
  <si>
    <t>71 4 00 70803</t>
  </si>
  <si>
    <t>Муниципальная программа "Улучшение условий и охраны труда в муниципальном образовании Солонешенский район на 2018-2022годы"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</si>
  <si>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</t>
  </si>
  <si>
    <t>44 4 00 60990</t>
  </si>
  <si>
    <t>71 0 00 60990</t>
  </si>
  <si>
    <t>58 2 00 S0992</t>
  </si>
  <si>
    <t>17 2 00 S1030</t>
  </si>
  <si>
    <t>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</si>
  <si>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72 1 00 00000</t>
  </si>
  <si>
    <t>01 2 00 10120</t>
  </si>
  <si>
    <t>43 2 00 S1190</t>
  </si>
  <si>
    <t>72 1 00 S0430</t>
  </si>
  <si>
    <t>Расходы на выплаты персоналу в целях обеспечения выполнения функций местными органами и казенными учреждениямиза счет средств местного бюджета</t>
  </si>
  <si>
    <t>Муниципальная программа "Информатизация органов местного самоуправления  в Солонешенском районе на 2018-2022годы"</t>
  </si>
  <si>
    <t>Субсидии бюджетным учреждениям за счет средств местного бюджета</t>
  </si>
  <si>
    <t>54 0 00 00000</t>
  </si>
  <si>
    <t>54 0 00 60990</t>
  </si>
  <si>
    <t>Глава  муниципального образования</t>
  </si>
  <si>
    <t>Иные расходы в отраслях социальной сферы</t>
  </si>
  <si>
    <t>90 9 00 00000</t>
  </si>
  <si>
    <t>90 9 00 60990</t>
  </si>
  <si>
    <t>Расходы на выплаты персоналу в целях обеспечения выполнения функций местными органами и казенными учреждениями за счет средств местного бюджета</t>
  </si>
  <si>
    <t>Расходы на выплаты персоналу в целях обеспечения выполнения функций местными органами и казенными учреждениями за счет средств краевого бюджета</t>
  </si>
  <si>
    <t>Субсидии бюджетным учреждениям за счет средств краевого бюджета</t>
  </si>
  <si>
    <t>Муниципальная программа "Демографическое развитие Солонешенского района на 2021-2023 годы"</t>
  </si>
  <si>
    <t>Муниципальная программа " Активное долголетие 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</si>
  <si>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</si>
  <si>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безопасности дорожного движения в Солонешенском районе Алтайского края в 2021-2028 годах"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</si>
  <si>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</si>
  <si>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Государственная программа Алтайского края «Развитие транспортной системы Алтайского края»</t>
  </si>
  <si>
    <t>Подпрограмма «Развитие дорожного хозяйства Алтайского края» государственной программы Ал-тайского края «Развитие транспортной системы Алтайского края»</t>
  </si>
  <si>
    <t>Муниципальная программа "Развитие туризма в Солонешенском районе на период с 2021 - 2023 годы"</t>
  </si>
  <si>
    <t>Муниципальная программа "Развитии малого и среднего предпринимательства в Солонешенском районе на 2021 - 2023 годы"</t>
  </si>
  <si>
    <t>Муниципальная программа "Модернизация объектов коммунальной инфраструктуры Солонешенского района на 2021 - 2026 годы"</t>
  </si>
  <si>
    <t xml:space="preserve">Государственная программа Алтайского края "Обеспечение населения Алтайского края жилищно-коммунальными услугами" </t>
  </si>
  <si>
    <t>Государственная программа Алтайского края "Создание условий для эффективного и ответственного управления региональными и муниципальными финансами"</t>
  </si>
  <si>
    <t>Софинансирование части расходов местных бюджетов по оплате труда работников муниципальных учреждений</t>
  </si>
  <si>
    <t>72 2 00 00000</t>
  </si>
  <si>
    <t>72 2 00 S0430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</si>
  <si>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</t>
  </si>
  <si>
    <t>Муниципальная программа "Развитие образования и молодежной политики в Солонешенском районе" на 2021 - 2025 годы</t>
  </si>
  <si>
    <t xml:space="preserve">Подпрограмма "Развитие общего образования в Солонешенском районе" </t>
  </si>
  <si>
    <t xml:space="preserve">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</t>
  </si>
  <si>
    <t xml:space="preserve">58 1 00 60930 </t>
  </si>
  <si>
    <t>Муниципальная программа "Развитие культуры Солонешенского района на 2021 - 2026 годы"</t>
  </si>
  <si>
    <t>Расходы на выплаты персоналу в целях обеспечения выполнения функций местными органами и казенными учреждениями счет средств местного бюджета</t>
  </si>
  <si>
    <t>Расходы на реализацию мероприятий, направленных на обеспечение стабильного водоснабжения населения Алтайского края</t>
  </si>
  <si>
    <t>Закупка товаров,работ и услуг для государственных(муниципальных) нужд за счет средств местного бюджета</t>
  </si>
  <si>
    <t>43 1 00 00000</t>
  </si>
  <si>
    <t>43 1 00  S3020</t>
  </si>
  <si>
    <t>Муниципальная программа "Развитие образования и молодежной политики в Солонешенском районе" на 2021 - 2026 годы</t>
  </si>
  <si>
    <t xml:space="preserve">Подпрограмма "Молодежная политика в Солонешенском районе" </t>
  </si>
  <si>
    <t xml:space="preserve">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                                   </t>
  </si>
  <si>
    <t>58 6 00 00000</t>
  </si>
  <si>
    <t>58 6 00 60990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</si>
  <si>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а Алтайском края"</t>
  </si>
  <si>
    <t>Расходы на реализацию мероприятий краевой адресной инвестиционной программы</t>
  </si>
  <si>
    <t>Закупка товаров, работ, услуг в целях капитального ремонта государственного (муниципального) имущества</t>
  </si>
  <si>
    <t xml:space="preserve">Подпрограмма "Развитие общего образования в Солонешенском районе " </t>
  </si>
  <si>
    <t xml:space="preserve">Подпрограмма "Пожарная безопасность образовательных организаций Солонешенского района" </t>
  </si>
  <si>
    <t xml:space="preserve">Подпрограмма "Патриотическое воспитание граждан в Солонешенском районе" </t>
  </si>
  <si>
    <t xml:space="preserve"> Муниципальная программа "Комплексные меры  противодействия злоупотребелнию наркотиками и их незаконному обороту в  Солонешенском районе на 2021-2023 гг."    </t>
  </si>
  <si>
    <t>Муниципальная программа "Развитие культуры Солонешенского района" на 2021 - 2026 годы</t>
  </si>
  <si>
    <t>Подпрограмма "Обеспечение мер безопасности в муниципальных учреждениях культуры"на 2021 - 2026 годы</t>
  </si>
  <si>
    <t>Прочие межбюджетные трансферты общего характера</t>
  </si>
  <si>
    <t>Государственная программа Ал-тайского края «Создание условий для эффективного и ответственного управления региональными и муниципальными финансами»</t>
  </si>
  <si>
    <t>Подпрограмма «Поддержание и стимулирование устойчивого ис-полнения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</si>
  <si>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72 0 00 00000</t>
  </si>
  <si>
    <t>Информационное освещение деятельности органов государственной власти Алтайского края и поддержка средств массовой информации</t>
  </si>
  <si>
    <t>90 2 00 00000</t>
  </si>
  <si>
    <t>90 2 00 98710</t>
  </si>
  <si>
    <t>Руководство и управление в сфере установленных функций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</si>
  <si>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Феде-рации</t>
  </si>
  <si>
    <t xml:space="preserve">Другие вопросы в области социальной политики </t>
  </si>
  <si>
    <t>Расходы на выплаты персоналу в целях обеспечения выполнения функций местными органами и казенными учреждениями счет средств краевого бюджета</t>
  </si>
  <si>
    <t>91 4 0070400</t>
  </si>
  <si>
    <t>Закупка товаров, работ и услуг для муниципальных нужд за счет средств краевого бюджета</t>
  </si>
  <si>
    <t>Иные 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</si>
  <si>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Государственная программа Алтайского края "Развитие образования в Алтайском крае"</t>
  </si>
  <si>
    <t>Подпрограмма «Развитие дошко-льного образования в Алтайском крае» государственной программы Алтайского края «Развитие обра-зования в Алтайском крае»</t>
  </si>
  <si>
    <t>Подпрограмма «Развитие общего образования в Алтайском крае» государственной программы Ал-тайского края «Развитие образования в Алтайском крае»</t>
  </si>
  <si>
    <t>Расходы на ежемесячное денежное вознаграждение за классное руковолство педработникам государственных и муниципальных общеобразовательных организаций за счет средств федерального бюджета</t>
  </si>
  <si>
    <t>58 2 00 53032</t>
  </si>
  <si>
    <t>Обеспечение государственных га-рантий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</si>
  <si>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</si>
  <si>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58 2 00 L3042</t>
  </si>
  <si>
    <t>Развитие системы отдыха и укрепления здоровья детей</t>
  </si>
  <si>
    <t>58 3 00 13210</t>
  </si>
  <si>
    <t>Государственная программа Алтайского края «Развитие образования в Алтайском крае»</t>
  </si>
  <si>
    <t>Подпрограмма «Развитие дополнительного образования детей и сферы отдыха и оздоровления детей в Алтайском крае» государственной программы Алтайского края «Развитие образования в Алтайском крае»</t>
  </si>
  <si>
    <t>Подпрограмма «Поддержка семей с детьми» государственной программы Алтайского края «Социальная поддержка граждан»</t>
  </si>
  <si>
    <t>Государственная программа Алтайского края «Социальная поддержка граждан»</t>
  </si>
  <si>
    <t>Содержание ребенка в семье опекуна (попечителя) и приемной семье, а также вознаграждение, при-читающееся приемному родителю</t>
  </si>
  <si>
    <t>Подпрограмма «Поддержка детей-сирот и детей, оставшихся без попечения родителей» государственной программы Алтайского края «Социальная поддержка граждан»</t>
  </si>
  <si>
    <t>Закупка товаров,работ и услуг для государственных(муниципальных) нужд за счет средств краевого бюджета</t>
  </si>
  <si>
    <t>Подпрограмма «Модернизация и обеспечение стабильного функционирования объектов тепло-снабжения» государственной программы Алтайского края «Обеспечение населения Алтайского края жилищно-коммунальными услугами»</t>
  </si>
  <si>
    <t>Обеспечение расчетов за топливно-энергетические ресурсы, потребляемые муниципальными уч-реждениями</t>
  </si>
  <si>
    <t>Подпрограмма «Развитие водоснабжения, водоотведения и очистки сточных вод в Алтайском крае» государственной программы Алтайского края «Обеспечение населения Алтайского края жилищно-коммунальными услугами»</t>
  </si>
  <si>
    <t>Закупка товаров, работ и услуг для муниципальных нужд за счет средст местного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</si>
  <si>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</si>
  <si>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Подпрограмма «Развитие дошкольного образования в Алтайском крае» государственной программы Алтайского края «Развитие обра-зования в Алтайском крае»</t>
  </si>
  <si>
    <t xml:space="preserve">Государственная программа Алтайского края "Развитие образования и молодежной политике а Алтайском края" </t>
  </si>
  <si>
    <t xml:space="preserve">Государственная программа Алтайского края "Развитие образования и молодежной политике в Алтайском края" 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</si>
  <si>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в Алтайском края"</t>
  </si>
  <si>
    <t>Закупка товаров, работ, услуг в целях капитального ремонта государственного (муниципального) имущества за счет средств местного бюджета</t>
  </si>
  <si>
    <t xml:space="preserve">Компенсация расходов по оплате тепловой энергии потребителям ресурсоснабжающей организации </t>
  </si>
  <si>
    <t>Муниципальная программа "Развитие физичекой культуры и спорта в муниципальном образовании Солонешенский район Алтайского края на 2021 - 2023 годы"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</si>
  <si>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</si>
  <si>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 за счет средств местного бюджета</t>
  </si>
  <si>
    <t>классификации расходов бюджетов на 2022 год</t>
  </si>
  <si>
    <t>видов расходов на 2022 год</t>
  </si>
  <si>
    <t>01 2 00 10160</t>
  </si>
  <si>
    <t>Руководитель контрольно-счетной палаты муниципального образования</t>
  </si>
  <si>
    <t>58 5 00 60990</t>
  </si>
  <si>
    <t>300</t>
  </si>
  <si>
    <t>44 2 00 60990</t>
  </si>
  <si>
    <t>Подпрограмма «Обеспечение ус-ловий реализации программы и развития отрасли» государственной программы Алтайского края «Развитие культуры Алтайского края»</t>
  </si>
  <si>
    <t>Закупка товаров, работ и услуг в целях капитального ремонта государственного (муниципального) имущества  за счет средств местного бюджета</t>
  </si>
  <si>
    <t>44 4 00 S0990</t>
  </si>
  <si>
    <t>Проведение выборов в представительные органы муниципального образования</t>
  </si>
  <si>
    <t>01 3 00 10240</t>
  </si>
  <si>
    <t>Обеспечение проведения выборов, референдумов</t>
  </si>
  <si>
    <t>Приложение №4</t>
  </si>
  <si>
    <t>Муниципальная программа "Профилактика преступлений, иных правонарушений в Солонешенском районе на 2022-2025 годы"</t>
  </si>
  <si>
    <t>Муниципальная программа "Противодействие экстремизму и идеологии терроризма в Солонешенском районе" на 2022-2026 годы"</t>
  </si>
  <si>
    <t>Муниципальная программа "Профилактика преступлений, иных правонарушений в Солонешенском районе на 2022-2026 годы"</t>
  </si>
  <si>
    <t>Субсидии бюджетам муниципальных образований на поддержку отрасли культуры (оснащение образовательных учреждений в сфере культуры (детских школ искусств) музыкальными инструментами, оборудованием, учебными материалами)</t>
  </si>
  <si>
    <t>Субсидии бюджетным учреждениям за счет средств федерального бюджета</t>
  </si>
  <si>
    <t>44 4 А1 55194</t>
  </si>
  <si>
    <t>44 4 А1 55130</t>
  </si>
  <si>
    <t>Закупка товаров, работ и услуг в целях капитального ремонта государственного (муниципального) имущества  за счет средств краевого бюджета (сверхфинансирование)</t>
  </si>
  <si>
    <t>Закупка товаров, работ и услуг в целях капитального ремонта государственного (муниципального) имущества  за счет средств федерального бюджета</t>
  </si>
  <si>
    <t>Муниципальная программа "Обеспечение жильем молодых семей в Солонешенском районе  на 2020- 2024 годы"</t>
  </si>
  <si>
    <t>Социальное обеспечение и иные выплаты населению за счет средств местного бюджета</t>
  </si>
  <si>
    <t>14 1 00 00000</t>
  </si>
  <si>
    <t>14 1 00 L4970</t>
  </si>
  <si>
    <t>Расходы на реализацию мероприятий краевой адресной инвестиционной программы в рамках  государственной программы Алтайского края "Обеспечение доступным и комфортным жильем населения Алтайского края"</t>
  </si>
  <si>
    <t>Расходы на реализацию мероприятий краевой адресной инвестиционной программы в рамках подпрограммы "Обеспечение жильем молодых семей в Алтайском крае" государственной программы Алтайского края "Обеспечение доступным и комфортным жильем населения Алтайского края"</t>
  </si>
  <si>
    <t>Субсидии гражданам на приобретение жилья</t>
  </si>
  <si>
    <t>Социальное обеспечение и иные выплаты населению за счет средств федерального бюджета</t>
  </si>
  <si>
    <t>Социальное обеспечение и иные выплаты населению за счет средств краевого бюджета</t>
  </si>
  <si>
    <t>14 0 00 00000</t>
  </si>
  <si>
    <t xml:space="preserve">Государственная программа Алтайского края "Комплексное развитие сельских территорий Алтайского края" </t>
  </si>
  <si>
    <t>Улучшение жилищных условий на сельских территориях, за счет средств краевого бюджета</t>
  </si>
  <si>
    <t>52 0 00 00000</t>
  </si>
  <si>
    <t>52 0 00 S0630</t>
  </si>
  <si>
    <t>Социальное обеспечение и иные выплаты населению  за счет средств местного бюджета</t>
  </si>
  <si>
    <t>Муниципальная программа "Доступная среда для инвалидов на 2022- 2026 годы"</t>
  </si>
  <si>
    <t>Муниципальная программа "Доступная среда для инвалидов на 2022 - 2026 годы"</t>
  </si>
  <si>
    <t xml:space="preserve">                                                                                                                               Приложение №4</t>
  </si>
  <si>
    <t>Изменения</t>
  </si>
  <si>
    <t>Сумма с учетом изменений</t>
  </si>
  <si>
    <t>О внесении изменений в решение</t>
  </si>
  <si>
    <t xml:space="preserve"> районного Совета народных депутатов</t>
  </si>
  <si>
    <t>от "24" декабря 2021 № 63</t>
  </si>
  <si>
    <t xml:space="preserve">«О бюджете муниципального образования </t>
  </si>
  <si>
    <t>Солонешенский район на 2022 год»</t>
  </si>
  <si>
    <t>44 4 00 S4992</t>
  </si>
  <si>
    <t>Капитальный ремонт Сибирячихинская СОШ</t>
  </si>
  <si>
    <t>58 7 00 00000</t>
  </si>
  <si>
    <t>58 7 00 S0990</t>
  </si>
  <si>
    <t xml:space="preserve">от 18.02.2022 № 75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</si>
</sst>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7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right" wrapText="1"/>
    </xf>
    <xf numFmtId="0" fontId="2" fillId="0" borderId="0" xfId="0" applyFont="1" applyAlignment="1">
      <alignment vertical="justify" wrapText="1"/>
    </xf>
    <xf numFmtId="4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justify" wrapText="1"/>
    </xf>
    <xf numFmtId="0" fontId="2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justify" wrapText="1"/>
    </xf>
    <xf numFmtId="0" fontId="2" fillId="0" borderId="0" xfId="53" applyFont="1" applyBorder="1" applyAlignment="1">
      <alignment wrapText="1"/>
      <protection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5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4"/>
  <sheetViews>
    <sheetView zoomScalePageLayoutView="0" workbookViewId="0" topLeftCell="A16">
      <selection activeCell="D15" sqref="D15"/>
    </sheetView>
  </sheetViews>
  <sheetFormatPr defaultColWidth="9.00390625" defaultRowHeight="12.75"/>
  <cols>
    <col min="1" max="1" width="54.25390625" style="0" customWidth="1"/>
    <col min="2" max="3" width="3.25390625" style="0" customWidth="1"/>
    <col min="4" max="4" width="15.375" style="0" customWidth="1"/>
    <col min="5" max="5" width="4.375" style="0" customWidth="1"/>
    <col min="6" max="6" width="11.625" style="0" customWidth="1"/>
    <col min="7" max="7" width="12.25390625" style="0" customWidth="1"/>
    <col min="8" max="8" width="12.875" style="0" customWidth="1"/>
  </cols>
  <sheetData>
    <row r="1" spans="1:8" ht="15">
      <c r="A1" s="75" t="s">
        <v>372</v>
      </c>
      <c r="B1" s="75"/>
      <c r="C1" s="75"/>
      <c r="D1" s="75"/>
      <c r="E1" s="75"/>
      <c r="F1" s="75"/>
      <c r="G1" s="75"/>
      <c r="H1" s="75"/>
    </row>
    <row r="2" spans="1:9" ht="15.75" customHeight="1">
      <c r="A2" s="75" t="s">
        <v>402</v>
      </c>
      <c r="B2" s="75"/>
      <c r="C2" s="75"/>
      <c r="D2" s="75"/>
      <c r="E2" s="75"/>
      <c r="F2" s="75"/>
      <c r="G2" s="75"/>
      <c r="H2" s="75"/>
      <c r="I2" s="69"/>
    </row>
    <row r="3" spans="1:9" ht="15">
      <c r="A3" s="78" t="s">
        <v>403</v>
      </c>
      <c r="B3" s="78"/>
      <c r="C3" s="78"/>
      <c r="D3" s="78"/>
      <c r="E3" s="78"/>
      <c r="F3" s="78"/>
      <c r="G3" s="78"/>
      <c r="H3" s="78"/>
      <c r="I3" s="74"/>
    </row>
    <row r="4" spans="1:9" ht="15">
      <c r="A4" s="78" t="s">
        <v>404</v>
      </c>
      <c r="B4" s="78"/>
      <c r="C4" s="78"/>
      <c r="D4" s="78"/>
      <c r="E4" s="78"/>
      <c r="F4" s="78"/>
      <c r="G4" s="78"/>
      <c r="H4" s="78"/>
      <c r="I4" s="74"/>
    </row>
    <row r="5" spans="1:9" ht="15">
      <c r="A5" s="75" t="s">
        <v>405</v>
      </c>
      <c r="B5" s="75"/>
      <c r="C5" s="75"/>
      <c r="D5" s="75"/>
      <c r="E5" s="75"/>
      <c r="F5" s="75"/>
      <c r="G5" s="75"/>
      <c r="H5" s="75"/>
      <c r="I5" s="69"/>
    </row>
    <row r="6" spans="1:9" ht="15">
      <c r="A6" s="75" t="s">
        <v>406</v>
      </c>
      <c r="B6" s="75"/>
      <c r="C6" s="75"/>
      <c r="D6" s="75"/>
      <c r="E6" s="75"/>
      <c r="F6" s="75"/>
      <c r="G6" s="75"/>
      <c r="H6" s="75"/>
      <c r="I6" s="69"/>
    </row>
    <row r="7" spans="1:9" ht="15">
      <c r="A7" s="75" t="s">
        <v>411</v>
      </c>
      <c r="B7" s="75"/>
      <c r="C7" s="75"/>
      <c r="D7" s="75"/>
      <c r="E7" s="75"/>
      <c r="F7" s="75"/>
      <c r="G7" s="75"/>
      <c r="H7" s="75"/>
      <c r="I7" s="69"/>
    </row>
    <row r="9" spans="1:8" ht="18">
      <c r="A9" s="76" t="s">
        <v>7</v>
      </c>
      <c r="B9" s="76"/>
      <c r="C9" s="76"/>
      <c r="D9" s="76"/>
      <c r="E9" s="76"/>
      <c r="F9" s="76"/>
      <c r="G9" s="76"/>
      <c r="H9" s="76"/>
    </row>
    <row r="10" spans="1:8" ht="18">
      <c r="A10" s="76" t="s">
        <v>8</v>
      </c>
      <c r="B10" s="76"/>
      <c r="C10" s="76"/>
      <c r="D10" s="76"/>
      <c r="E10" s="76"/>
      <c r="F10" s="76"/>
      <c r="G10" s="76"/>
      <c r="H10" s="76"/>
    </row>
    <row r="11" spans="1:8" ht="18">
      <c r="A11" s="76" t="s">
        <v>359</v>
      </c>
      <c r="B11" s="76"/>
      <c r="C11" s="76"/>
      <c r="D11" s="76"/>
      <c r="E11" s="76"/>
      <c r="F11" s="76"/>
      <c r="G11" s="76"/>
      <c r="H11" s="76"/>
    </row>
    <row r="12" spans="1:8" ht="18">
      <c r="A12" s="76" t="s">
        <v>73</v>
      </c>
      <c r="B12" s="76"/>
      <c r="C12" s="76"/>
      <c r="D12" s="76"/>
      <c r="E12" s="76"/>
      <c r="F12" s="76"/>
      <c r="G12" s="76"/>
      <c r="H12" s="76"/>
    </row>
    <row r="13" spans="1:8" ht="18">
      <c r="A13" s="1"/>
      <c r="E13" s="77" t="s">
        <v>24</v>
      </c>
      <c r="F13" s="77"/>
      <c r="G13" s="77"/>
      <c r="H13" s="77"/>
    </row>
    <row r="14" spans="1:8" ht="55.5" customHeight="1">
      <c r="A14" s="17" t="s">
        <v>25</v>
      </c>
      <c r="B14" s="17" t="s">
        <v>26</v>
      </c>
      <c r="C14" s="17" t="s">
        <v>27</v>
      </c>
      <c r="D14" s="21" t="s">
        <v>28</v>
      </c>
      <c r="E14" s="17" t="s">
        <v>15</v>
      </c>
      <c r="F14" s="17" t="s">
        <v>29</v>
      </c>
      <c r="G14" s="72" t="s">
        <v>400</v>
      </c>
      <c r="H14" s="72" t="s">
        <v>401</v>
      </c>
    </row>
    <row r="15" spans="1:8" ht="15">
      <c r="A15" s="12" t="s">
        <v>30</v>
      </c>
      <c r="B15" s="19" t="s">
        <v>31</v>
      </c>
      <c r="C15" s="20"/>
      <c r="D15" s="20"/>
      <c r="E15" s="20"/>
      <c r="F15" s="4">
        <f>F16+F21+F33+F46+F56+F43</f>
        <v>26469.5</v>
      </c>
      <c r="G15" s="4">
        <f>G16+G21+G33+G46+G56+G43</f>
        <v>-3300</v>
      </c>
      <c r="H15" s="4">
        <f>H16+H21+H33+H46+H56+H43</f>
        <v>23169.500000000004</v>
      </c>
    </row>
    <row r="16" spans="1:8" ht="62.25">
      <c r="A16" s="2" t="s">
        <v>34</v>
      </c>
      <c r="B16" s="3" t="s">
        <v>31</v>
      </c>
      <c r="C16" s="3" t="s">
        <v>35</v>
      </c>
      <c r="D16" s="3"/>
      <c r="E16" s="3"/>
      <c r="F16" s="4">
        <f>F17</f>
        <v>10</v>
      </c>
      <c r="G16" s="4">
        <f aca="true" t="shared" si="0" ref="G16:H19">G17</f>
        <v>0</v>
      </c>
      <c r="H16" s="4">
        <f t="shared" si="0"/>
        <v>10</v>
      </c>
    </row>
    <row r="17" spans="1:8" ht="62.25">
      <c r="A17" s="5" t="s">
        <v>32</v>
      </c>
      <c r="B17" s="6" t="s">
        <v>31</v>
      </c>
      <c r="C17" s="6" t="s">
        <v>35</v>
      </c>
      <c r="D17" s="6" t="s">
        <v>142</v>
      </c>
      <c r="E17" s="6"/>
      <c r="F17" s="7">
        <f>F18</f>
        <v>10</v>
      </c>
      <c r="G17" s="7">
        <f t="shared" si="0"/>
        <v>0</v>
      </c>
      <c r="H17" s="7">
        <f t="shared" si="0"/>
        <v>10</v>
      </c>
    </row>
    <row r="18" spans="1:8" ht="30.75">
      <c r="A18" s="5" t="s">
        <v>82</v>
      </c>
      <c r="B18" s="6" t="s">
        <v>31</v>
      </c>
      <c r="C18" s="6" t="s">
        <v>35</v>
      </c>
      <c r="D18" s="6" t="s">
        <v>143</v>
      </c>
      <c r="E18" s="6"/>
      <c r="F18" s="7">
        <f>F19</f>
        <v>10</v>
      </c>
      <c r="G18" s="7">
        <f t="shared" si="0"/>
        <v>0</v>
      </c>
      <c r="H18" s="7">
        <f t="shared" si="0"/>
        <v>10</v>
      </c>
    </row>
    <row r="19" spans="1:8" ht="30.75">
      <c r="A19" s="5" t="s">
        <v>83</v>
      </c>
      <c r="B19" s="6" t="s">
        <v>31</v>
      </c>
      <c r="C19" s="6" t="s">
        <v>35</v>
      </c>
      <c r="D19" s="6" t="s">
        <v>144</v>
      </c>
      <c r="E19" s="6"/>
      <c r="F19" s="7">
        <f>F20</f>
        <v>10</v>
      </c>
      <c r="G19" s="7">
        <f t="shared" si="0"/>
        <v>0</v>
      </c>
      <c r="H19" s="7">
        <f t="shared" si="0"/>
        <v>10</v>
      </c>
    </row>
    <row r="20" spans="1:8" ht="30.75">
      <c r="A20" s="13" t="s">
        <v>75</v>
      </c>
      <c r="B20" s="6" t="s">
        <v>31</v>
      </c>
      <c r="C20" s="6" t="s">
        <v>35</v>
      </c>
      <c r="D20" s="6" t="s">
        <v>144</v>
      </c>
      <c r="E20" s="6" t="s">
        <v>17</v>
      </c>
      <c r="F20" s="7">
        <v>10</v>
      </c>
      <c r="G20" s="13">
        <f>H20-F20</f>
        <v>0</v>
      </c>
      <c r="H20" s="73">
        <v>10</v>
      </c>
    </row>
    <row r="21" spans="1:8" ht="62.25">
      <c r="A21" s="12" t="s">
        <v>10</v>
      </c>
      <c r="B21" s="19" t="s">
        <v>31</v>
      </c>
      <c r="C21" s="19" t="s">
        <v>36</v>
      </c>
      <c r="D21" s="15"/>
      <c r="E21" s="15"/>
      <c r="F21" s="4">
        <f>F22+F30</f>
        <v>16246.900000000001</v>
      </c>
      <c r="G21" s="4">
        <f>G22+G30</f>
        <v>0</v>
      </c>
      <c r="H21" s="4">
        <f>H22+H30</f>
        <v>16246.900000000001</v>
      </c>
    </row>
    <row r="22" spans="1:8" ht="62.25">
      <c r="A22" s="13" t="s">
        <v>9</v>
      </c>
      <c r="B22" s="6" t="s">
        <v>31</v>
      </c>
      <c r="C22" s="6" t="s">
        <v>36</v>
      </c>
      <c r="D22" s="6" t="s">
        <v>142</v>
      </c>
      <c r="E22" s="6"/>
      <c r="F22" s="7">
        <f>F23</f>
        <v>16223.900000000001</v>
      </c>
      <c r="G22" s="7">
        <f>G23</f>
        <v>0</v>
      </c>
      <c r="H22" s="7">
        <f>H23</f>
        <v>16223.900000000001</v>
      </c>
    </row>
    <row r="23" spans="1:8" ht="30.75">
      <c r="A23" s="5" t="s">
        <v>82</v>
      </c>
      <c r="B23" s="6" t="s">
        <v>31</v>
      </c>
      <c r="C23" s="6" t="s">
        <v>36</v>
      </c>
      <c r="D23" s="6" t="s">
        <v>143</v>
      </c>
      <c r="E23" s="6"/>
      <c r="F23" s="7">
        <f>F24+F28</f>
        <v>16223.900000000001</v>
      </c>
      <c r="G23" s="7">
        <f>G24+G28</f>
        <v>0</v>
      </c>
      <c r="H23" s="7">
        <f>H24+H28</f>
        <v>16223.900000000001</v>
      </c>
    </row>
    <row r="24" spans="1:8" ht="30.75">
      <c r="A24" s="5" t="s">
        <v>83</v>
      </c>
      <c r="B24" s="6" t="s">
        <v>31</v>
      </c>
      <c r="C24" s="6" t="s">
        <v>36</v>
      </c>
      <c r="D24" s="6" t="s">
        <v>144</v>
      </c>
      <c r="E24" s="6"/>
      <c r="F24" s="7">
        <f>F25+F26+F27</f>
        <v>15309.900000000001</v>
      </c>
      <c r="G24" s="7">
        <f>G25+G26+G27</f>
        <v>0</v>
      </c>
      <c r="H24" s="7">
        <f>H25+H26+H27</f>
        <v>15309.900000000001</v>
      </c>
    </row>
    <row r="25" spans="1:8" ht="46.5">
      <c r="A25" s="13" t="s">
        <v>74</v>
      </c>
      <c r="B25" s="6" t="s">
        <v>31</v>
      </c>
      <c r="C25" s="6" t="s">
        <v>36</v>
      </c>
      <c r="D25" s="6" t="s">
        <v>144</v>
      </c>
      <c r="E25" s="6" t="s">
        <v>16</v>
      </c>
      <c r="F25" s="7">
        <v>12256.1</v>
      </c>
      <c r="G25" s="7">
        <f>H25-F25</f>
        <v>0</v>
      </c>
      <c r="H25" s="7">
        <v>12256.1</v>
      </c>
    </row>
    <row r="26" spans="1:8" ht="30.75">
      <c r="A26" s="13" t="s">
        <v>75</v>
      </c>
      <c r="B26" s="6" t="s">
        <v>31</v>
      </c>
      <c r="C26" s="6" t="s">
        <v>36</v>
      </c>
      <c r="D26" s="6" t="s">
        <v>144</v>
      </c>
      <c r="E26" s="6" t="s">
        <v>17</v>
      </c>
      <c r="F26" s="7">
        <v>2856.8</v>
      </c>
      <c r="G26" s="7">
        <f>H26-F26</f>
        <v>0</v>
      </c>
      <c r="H26" s="7">
        <v>2856.8</v>
      </c>
    </row>
    <row r="27" spans="1:8" ht="15">
      <c r="A27" s="5" t="s">
        <v>84</v>
      </c>
      <c r="B27" s="6" t="s">
        <v>31</v>
      </c>
      <c r="C27" s="6" t="s">
        <v>36</v>
      </c>
      <c r="D27" s="6" t="s">
        <v>144</v>
      </c>
      <c r="E27" s="6" t="s">
        <v>85</v>
      </c>
      <c r="F27" s="7">
        <v>197</v>
      </c>
      <c r="G27" s="7">
        <f>H27-F27</f>
        <v>0</v>
      </c>
      <c r="H27" s="7">
        <v>197</v>
      </c>
    </row>
    <row r="28" spans="1:8" ht="15">
      <c r="A28" s="13" t="s">
        <v>267</v>
      </c>
      <c r="B28" s="6" t="s">
        <v>31</v>
      </c>
      <c r="C28" s="6" t="s">
        <v>36</v>
      </c>
      <c r="D28" s="6" t="s">
        <v>259</v>
      </c>
      <c r="E28" s="6"/>
      <c r="F28" s="7">
        <f>F29</f>
        <v>914</v>
      </c>
      <c r="G28" s="7">
        <f>G29</f>
        <v>0</v>
      </c>
      <c r="H28" s="7">
        <f>H29</f>
        <v>914</v>
      </c>
    </row>
    <row r="29" spans="1:8" ht="46.5">
      <c r="A29" s="13" t="s">
        <v>74</v>
      </c>
      <c r="B29" s="6" t="s">
        <v>31</v>
      </c>
      <c r="C29" s="6" t="s">
        <v>36</v>
      </c>
      <c r="D29" s="6" t="s">
        <v>259</v>
      </c>
      <c r="E29" s="6" t="s">
        <v>16</v>
      </c>
      <c r="F29" s="7">
        <v>914</v>
      </c>
      <c r="G29" s="7">
        <f>H29-F29</f>
        <v>0</v>
      </c>
      <c r="H29" s="7">
        <v>914</v>
      </c>
    </row>
    <row r="30" spans="1:8" ht="62.25">
      <c r="A30" s="13" t="s">
        <v>285</v>
      </c>
      <c r="B30" s="6" t="s">
        <v>31</v>
      </c>
      <c r="C30" s="6" t="s">
        <v>36</v>
      </c>
      <c r="D30" s="18" t="s">
        <v>287</v>
      </c>
      <c r="E30" s="6"/>
      <c r="F30" s="7">
        <f aca="true" t="shared" si="1" ref="F30:H31">F31</f>
        <v>23</v>
      </c>
      <c r="G30" s="7">
        <f t="shared" si="1"/>
        <v>0</v>
      </c>
      <c r="H30" s="7">
        <f t="shared" si="1"/>
        <v>23</v>
      </c>
    </row>
    <row r="31" spans="1:8" ht="46.5">
      <c r="A31" s="13" t="s">
        <v>286</v>
      </c>
      <c r="B31" s="6" t="s">
        <v>31</v>
      </c>
      <c r="C31" s="6" t="s">
        <v>36</v>
      </c>
      <c r="D31" s="18" t="s">
        <v>288</v>
      </c>
      <c r="E31" s="6"/>
      <c r="F31" s="7">
        <f t="shared" si="1"/>
        <v>23</v>
      </c>
      <c r="G31" s="7">
        <f t="shared" si="1"/>
        <v>0</v>
      </c>
      <c r="H31" s="7">
        <f t="shared" si="1"/>
        <v>23</v>
      </c>
    </row>
    <row r="32" spans="1:8" ht="62.25">
      <c r="A32" s="13" t="s">
        <v>295</v>
      </c>
      <c r="B32" s="6" t="s">
        <v>31</v>
      </c>
      <c r="C32" s="6" t="s">
        <v>36</v>
      </c>
      <c r="D32" s="18" t="s">
        <v>288</v>
      </c>
      <c r="E32" s="6" t="s">
        <v>16</v>
      </c>
      <c r="F32" s="7">
        <v>23</v>
      </c>
      <c r="G32" s="7">
        <f>H32-F32</f>
        <v>0</v>
      </c>
      <c r="H32" s="7">
        <v>23</v>
      </c>
    </row>
    <row r="33" spans="1:8" ht="46.5">
      <c r="A33" s="12" t="s">
        <v>38</v>
      </c>
      <c r="B33" s="19" t="s">
        <v>31</v>
      </c>
      <c r="C33" s="19" t="s">
        <v>39</v>
      </c>
      <c r="D33" s="15"/>
      <c r="E33" s="15"/>
      <c r="F33" s="4">
        <f aca="true" t="shared" si="2" ref="F33:H34">F34</f>
        <v>4160.8</v>
      </c>
      <c r="G33" s="4">
        <f t="shared" si="2"/>
        <v>-300.00000000000006</v>
      </c>
      <c r="H33" s="4">
        <f t="shared" si="2"/>
        <v>3860.8</v>
      </c>
    </row>
    <row r="34" spans="1:8" ht="62.25">
      <c r="A34" s="13" t="s">
        <v>9</v>
      </c>
      <c r="B34" s="22" t="s">
        <v>31</v>
      </c>
      <c r="C34" s="22" t="s">
        <v>39</v>
      </c>
      <c r="D34" s="6" t="s">
        <v>142</v>
      </c>
      <c r="E34" s="14"/>
      <c r="F34" s="7">
        <f t="shared" si="2"/>
        <v>4160.8</v>
      </c>
      <c r="G34" s="7">
        <f t="shared" si="2"/>
        <v>-300.00000000000006</v>
      </c>
      <c r="H34" s="7">
        <f t="shared" si="2"/>
        <v>3860.8</v>
      </c>
    </row>
    <row r="35" spans="1:8" ht="30.75">
      <c r="A35" s="5" t="s">
        <v>82</v>
      </c>
      <c r="B35" s="6" t="s">
        <v>31</v>
      </c>
      <c r="C35" s="6" t="s">
        <v>39</v>
      </c>
      <c r="D35" s="6" t="s">
        <v>143</v>
      </c>
      <c r="E35" s="14"/>
      <c r="F35" s="7">
        <f>F36+F40</f>
        <v>4160.8</v>
      </c>
      <c r="G35" s="7">
        <f>G36+G40</f>
        <v>-300.00000000000006</v>
      </c>
      <c r="H35" s="7">
        <f>H36+H40</f>
        <v>3860.8</v>
      </c>
    </row>
    <row r="36" spans="1:8" ht="30.75">
      <c r="A36" s="5" t="s">
        <v>83</v>
      </c>
      <c r="B36" s="6" t="s">
        <v>31</v>
      </c>
      <c r="C36" s="6" t="s">
        <v>39</v>
      </c>
      <c r="D36" s="6" t="s">
        <v>144</v>
      </c>
      <c r="E36" s="18"/>
      <c r="F36" s="7">
        <f>F37+F38+F39</f>
        <v>3608.1</v>
      </c>
      <c r="G36" s="7">
        <f>G37+G38+G39</f>
        <v>-300.00000000000006</v>
      </c>
      <c r="H36" s="7">
        <f>H37+H38+H39</f>
        <v>3308.1</v>
      </c>
    </row>
    <row r="37" spans="1:8" ht="46.5">
      <c r="A37" s="13" t="s">
        <v>74</v>
      </c>
      <c r="B37" s="6" t="s">
        <v>31</v>
      </c>
      <c r="C37" s="6" t="s">
        <v>39</v>
      </c>
      <c r="D37" s="6" t="s">
        <v>144</v>
      </c>
      <c r="E37" s="6" t="s">
        <v>16</v>
      </c>
      <c r="F37" s="7">
        <v>2990.8</v>
      </c>
      <c r="G37" s="7">
        <f>H37-F37</f>
        <v>0</v>
      </c>
      <c r="H37" s="7">
        <v>2990.8</v>
      </c>
    </row>
    <row r="38" spans="1:8" ht="30.75">
      <c r="A38" s="13" t="s">
        <v>75</v>
      </c>
      <c r="B38" s="6" t="s">
        <v>31</v>
      </c>
      <c r="C38" s="6" t="s">
        <v>39</v>
      </c>
      <c r="D38" s="6" t="s">
        <v>144</v>
      </c>
      <c r="E38" s="6" t="s">
        <v>17</v>
      </c>
      <c r="F38" s="7">
        <v>614.7</v>
      </c>
      <c r="G38" s="7">
        <f>H38-F38</f>
        <v>-300.00000000000006</v>
      </c>
      <c r="H38" s="7">
        <v>314.7</v>
      </c>
    </row>
    <row r="39" spans="1:8" ht="17.25" customHeight="1">
      <c r="A39" s="5" t="s">
        <v>84</v>
      </c>
      <c r="B39" s="6" t="s">
        <v>31</v>
      </c>
      <c r="C39" s="6" t="s">
        <v>39</v>
      </c>
      <c r="D39" s="6" t="s">
        <v>144</v>
      </c>
      <c r="E39" s="6" t="s">
        <v>85</v>
      </c>
      <c r="F39" s="7">
        <v>2.6</v>
      </c>
      <c r="G39" s="7">
        <f>H39-F39</f>
        <v>0</v>
      </c>
      <c r="H39" s="7">
        <v>2.6</v>
      </c>
    </row>
    <row r="40" spans="1:8" ht="31.5" customHeight="1">
      <c r="A40" s="5" t="s">
        <v>362</v>
      </c>
      <c r="B40" s="6" t="s">
        <v>31</v>
      </c>
      <c r="C40" s="6" t="s">
        <v>39</v>
      </c>
      <c r="D40" s="6" t="s">
        <v>361</v>
      </c>
      <c r="E40" s="6"/>
      <c r="F40" s="7">
        <f>F41+F42</f>
        <v>552.7</v>
      </c>
      <c r="G40" s="7">
        <f>G41+G42</f>
        <v>0</v>
      </c>
      <c r="H40" s="7">
        <f>H41+H42</f>
        <v>552.7</v>
      </c>
    </row>
    <row r="41" spans="1:8" ht="43.5" customHeight="1">
      <c r="A41" s="13" t="s">
        <v>74</v>
      </c>
      <c r="B41" s="6" t="s">
        <v>31</v>
      </c>
      <c r="C41" s="6" t="s">
        <v>39</v>
      </c>
      <c r="D41" s="6" t="s">
        <v>361</v>
      </c>
      <c r="E41" s="6" t="s">
        <v>16</v>
      </c>
      <c r="F41" s="7">
        <v>550.7</v>
      </c>
      <c r="G41" s="7">
        <f>H41-F41</f>
        <v>0</v>
      </c>
      <c r="H41" s="7">
        <v>550.7</v>
      </c>
    </row>
    <row r="42" spans="1:8" ht="29.25" customHeight="1">
      <c r="A42" s="13" t="s">
        <v>75</v>
      </c>
      <c r="B42" s="6" t="s">
        <v>31</v>
      </c>
      <c r="C42" s="6" t="s">
        <v>39</v>
      </c>
      <c r="D42" s="6" t="s">
        <v>361</v>
      </c>
      <c r="E42" s="6" t="s">
        <v>17</v>
      </c>
      <c r="F42" s="7">
        <v>2</v>
      </c>
      <c r="G42" s="7">
        <f>H42-F42</f>
        <v>0</v>
      </c>
      <c r="H42" s="7">
        <v>2</v>
      </c>
    </row>
    <row r="43" spans="1:8" ht="22.5" customHeight="1">
      <c r="A43" s="53" t="s">
        <v>371</v>
      </c>
      <c r="B43" s="3" t="s">
        <v>31</v>
      </c>
      <c r="C43" s="3" t="s">
        <v>40</v>
      </c>
      <c r="D43" s="6"/>
      <c r="E43" s="6"/>
      <c r="F43" s="7">
        <f aca="true" t="shared" si="3" ref="F43:H44">F44</f>
        <v>838.4</v>
      </c>
      <c r="G43" s="7">
        <f t="shared" si="3"/>
        <v>0</v>
      </c>
      <c r="H43" s="7">
        <f t="shared" si="3"/>
        <v>838.4</v>
      </c>
    </row>
    <row r="44" spans="1:8" ht="33.75" customHeight="1">
      <c r="A44" s="34" t="s">
        <v>369</v>
      </c>
      <c r="B44" s="6" t="s">
        <v>31</v>
      </c>
      <c r="C44" s="6" t="s">
        <v>40</v>
      </c>
      <c r="D44" s="33" t="s">
        <v>370</v>
      </c>
      <c r="E44" s="6"/>
      <c r="F44" s="7">
        <f t="shared" si="3"/>
        <v>838.4</v>
      </c>
      <c r="G44" s="7">
        <f t="shared" si="3"/>
        <v>0</v>
      </c>
      <c r="H44" s="7">
        <f t="shared" si="3"/>
        <v>838.4</v>
      </c>
    </row>
    <row r="45" spans="1:8" ht="29.25" customHeight="1">
      <c r="A45" s="34" t="s">
        <v>75</v>
      </c>
      <c r="B45" s="6" t="s">
        <v>31</v>
      </c>
      <c r="C45" s="6" t="s">
        <v>40</v>
      </c>
      <c r="D45" s="33" t="s">
        <v>370</v>
      </c>
      <c r="E45" s="6" t="s">
        <v>17</v>
      </c>
      <c r="F45" s="7">
        <v>838.4</v>
      </c>
      <c r="G45" s="7">
        <f>H45-F45</f>
        <v>0</v>
      </c>
      <c r="H45" s="7">
        <v>838.4</v>
      </c>
    </row>
    <row r="46" spans="1:8" ht="15">
      <c r="A46" s="2" t="s">
        <v>41</v>
      </c>
      <c r="B46" s="3" t="s">
        <v>31</v>
      </c>
      <c r="C46" s="3" t="s">
        <v>64</v>
      </c>
      <c r="D46" s="32"/>
      <c r="E46" s="3"/>
      <c r="F46" s="4">
        <f>F47</f>
        <v>500</v>
      </c>
      <c r="G46" s="4">
        <f aca="true" t="shared" si="4" ref="G46:H48">G47</f>
        <v>0</v>
      </c>
      <c r="H46" s="4">
        <f t="shared" si="4"/>
        <v>500</v>
      </c>
    </row>
    <row r="47" spans="1:8" ht="46.5">
      <c r="A47" s="5" t="s">
        <v>86</v>
      </c>
      <c r="B47" s="6" t="s">
        <v>31</v>
      </c>
      <c r="C47" s="6" t="s">
        <v>64</v>
      </c>
      <c r="D47" s="8" t="s">
        <v>145</v>
      </c>
      <c r="E47" s="6"/>
      <c r="F47" s="7">
        <f>F48</f>
        <v>500</v>
      </c>
      <c r="G47" s="7">
        <f t="shared" si="4"/>
        <v>0</v>
      </c>
      <c r="H47" s="7">
        <f t="shared" si="4"/>
        <v>500</v>
      </c>
    </row>
    <row r="48" spans="1:8" ht="15">
      <c r="A48" s="5" t="s">
        <v>41</v>
      </c>
      <c r="B48" s="6" t="s">
        <v>31</v>
      </c>
      <c r="C48" s="6" t="s">
        <v>64</v>
      </c>
      <c r="D48" s="8" t="s">
        <v>146</v>
      </c>
      <c r="E48" s="6"/>
      <c r="F48" s="7">
        <f>F49</f>
        <v>500</v>
      </c>
      <c r="G48" s="7">
        <f t="shared" si="4"/>
        <v>0</v>
      </c>
      <c r="H48" s="7">
        <f t="shared" si="4"/>
        <v>500</v>
      </c>
    </row>
    <row r="49" spans="1:8" ht="15">
      <c r="A49" s="5" t="s">
        <v>87</v>
      </c>
      <c r="B49" s="6" t="s">
        <v>31</v>
      </c>
      <c r="C49" s="6" t="s">
        <v>64</v>
      </c>
      <c r="D49" s="8" t="s">
        <v>147</v>
      </c>
      <c r="E49" s="6"/>
      <c r="F49" s="7">
        <f>F50+F52+F54</f>
        <v>500</v>
      </c>
      <c r="G49" s="7">
        <f>G50+G52+G54</f>
        <v>0</v>
      </c>
      <c r="H49" s="7">
        <f>H50+H52+H54</f>
        <v>500</v>
      </c>
    </row>
    <row r="50" spans="1:8" ht="30.75">
      <c r="A50" s="5" t="s">
        <v>12</v>
      </c>
      <c r="B50" s="6" t="s">
        <v>31</v>
      </c>
      <c r="C50" s="6" t="s">
        <v>64</v>
      </c>
      <c r="D50" s="8" t="s">
        <v>148</v>
      </c>
      <c r="E50" s="6"/>
      <c r="F50" s="7">
        <f>F51</f>
        <v>300</v>
      </c>
      <c r="G50" s="7">
        <f>G51</f>
        <v>0</v>
      </c>
      <c r="H50" s="7">
        <f>H51</f>
        <v>300</v>
      </c>
    </row>
    <row r="51" spans="1:8" ht="15">
      <c r="A51" s="5" t="s">
        <v>79</v>
      </c>
      <c r="B51" s="6" t="s">
        <v>31</v>
      </c>
      <c r="C51" s="6" t="s">
        <v>64</v>
      </c>
      <c r="D51" s="8" t="s">
        <v>148</v>
      </c>
      <c r="E51" s="6" t="s">
        <v>88</v>
      </c>
      <c r="F51" s="7">
        <v>300</v>
      </c>
      <c r="G51" s="7">
        <f>H51-F51</f>
        <v>0</v>
      </c>
      <c r="H51" s="7">
        <v>300</v>
      </c>
    </row>
    <row r="52" spans="1:8" ht="46.5">
      <c r="A52" s="5" t="s">
        <v>6</v>
      </c>
      <c r="B52" s="6" t="s">
        <v>31</v>
      </c>
      <c r="C52" s="6" t="s">
        <v>64</v>
      </c>
      <c r="D52" s="8" t="s">
        <v>149</v>
      </c>
      <c r="E52" s="6"/>
      <c r="F52" s="7">
        <f>F53</f>
        <v>150</v>
      </c>
      <c r="G52" s="7">
        <f>G53</f>
        <v>0</v>
      </c>
      <c r="H52" s="7">
        <f>H53</f>
        <v>150</v>
      </c>
    </row>
    <row r="53" spans="1:8" ht="15">
      <c r="A53" s="5" t="s">
        <v>79</v>
      </c>
      <c r="B53" s="6" t="s">
        <v>31</v>
      </c>
      <c r="C53" s="6" t="s">
        <v>64</v>
      </c>
      <c r="D53" s="8" t="s">
        <v>149</v>
      </c>
      <c r="E53" s="6" t="s">
        <v>88</v>
      </c>
      <c r="F53" s="7">
        <v>150</v>
      </c>
      <c r="G53" s="7">
        <f>H53-F53</f>
        <v>0</v>
      </c>
      <c r="H53" s="7">
        <v>150</v>
      </c>
    </row>
    <row r="54" spans="1:8" ht="30.75">
      <c r="A54" s="5" t="s">
        <v>89</v>
      </c>
      <c r="B54" s="6" t="s">
        <v>31</v>
      </c>
      <c r="C54" s="6" t="s">
        <v>64</v>
      </c>
      <c r="D54" s="8" t="s">
        <v>150</v>
      </c>
      <c r="E54" s="6"/>
      <c r="F54" s="7">
        <f>F55</f>
        <v>50</v>
      </c>
      <c r="G54" s="7">
        <f>G55</f>
        <v>0</v>
      </c>
      <c r="H54" s="7">
        <f>H55</f>
        <v>50</v>
      </c>
    </row>
    <row r="55" spans="1:8" ht="15">
      <c r="A55" s="5" t="s">
        <v>79</v>
      </c>
      <c r="B55" s="6" t="s">
        <v>31</v>
      </c>
      <c r="C55" s="6" t="s">
        <v>64</v>
      </c>
      <c r="D55" s="8" t="s">
        <v>150</v>
      </c>
      <c r="E55" s="6" t="s">
        <v>88</v>
      </c>
      <c r="F55" s="7">
        <v>50</v>
      </c>
      <c r="G55" s="7">
        <f>H55-F55</f>
        <v>0</v>
      </c>
      <c r="H55" s="7">
        <v>50</v>
      </c>
    </row>
    <row r="56" spans="1:8" ht="15">
      <c r="A56" s="12" t="s">
        <v>42</v>
      </c>
      <c r="B56" s="19" t="s">
        <v>31</v>
      </c>
      <c r="C56" s="15">
        <v>13</v>
      </c>
      <c r="D56" s="18"/>
      <c r="E56" s="18"/>
      <c r="F56" s="4">
        <f>F57+F63+F60+F70+F68+F66</f>
        <v>4713.4</v>
      </c>
      <c r="G56" s="4">
        <f>G57+G63+G60+G70+G68+G66</f>
        <v>-3000</v>
      </c>
      <c r="H56" s="4">
        <f>H57+H63+H60+H70+H68+H66</f>
        <v>1713.4</v>
      </c>
    </row>
    <row r="57" spans="1:8" ht="32.25" customHeight="1">
      <c r="A57" s="34" t="s">
        <v>106</v>
      </c>
      <c r="B57" s="41" t="s">
        <v>31</v>
      </c>
      <c r="C57" s="41" t="s">
        <v>65</v>
      </c>
      <c r="D57" s="42" t="s">
        <v>162</v>
      </c>
      <c r="E57" s="36"/>
      <c r="F57" s="37">
        <f aca="true" t="shared" si="5" ref="F57:H58">F58</f>
        <v>1504</v>
      </c>
      <c r="G57" s="37">
        <f t="shared" si="5"/>
        <v>0</v>
      </c>
      <c r="H57" s="37">
        <f t="shared" si="5"/>
        <v>1504</v>
      </c>
    </row>
    <row r="58" spans="1:8" ht="58.5" customHeight="1">
      <c r="A58" s="38" t="s">
        <v>51</v>
      </c>
      <c r="B58" s="67" t="s">
        <v>31</v>
      </c>
      <c r="C58" s="67" t="s">
        <v>65</v>
      </c>
      <c r="D58" s="8" t="s">
        <v>197</v>
      </c>
      <c r="E58" s="7"/>
      <c r="F58" s="7">
        <f t="shared" si="5"/>
        <v>1504</v>
      </c>
      <c r="G58" s="7">
        <f t="shared" si="5"/>
        <v>0</v>
      </c>
      <c r="H58" s="7">
        <f t="shared" si="5"/>
        <v>1504</v>
      </c>
    </row>
    <row r="59" spans="1:8" ht="32.25" customHeight="1">
      <c r="A59" s="34" t="s">
        <v>74</v>
      </c>
      <c r="B59" s="67" t="s">
        <v>31</v>
      </c>
      <c r="C59" s="67" t="s">
        <v>65</v>
      </c>
      <c r="D59" s="8" t="s">
        <v>197</v>
      </c>
      <c r="E59" s="7">
        <v>100</v>
      </c>
      <c r="F59" s="7">
        <v>1504</v>
      </c>
      <c r="G59" s="7">
        <f>H59-F59</f>
        <v>0</v>
      </c>
      <c r="H59" s="7">
        <v>1504</v>
      </c>
    </row>
    <row r="60" spans="1:8" ht="32.25" customHeight="1">
      <c r="A60" s="31" t="s">
        <v>274</v>
      </c>
      <c r="B60" s="22" t="s">
        <v>31</v>
      </c>
      <c r="C60" s="18">
        <v>13</v>
      </c>
      <c r="D60" s="18" t="s">
        <v>156</v>
      </c>
      <c r="E60" s="18"/>
      <c r="F60" s="7">
        <f aca="true" t="shared" si="6" ref="F60:H61">F61</f>
        <v>20</v>
      </c>
      <c r="G60" s="7">
        <f t="shared" si="6"/>
        <v>0</v>
      </c>
      <c r="H60" s="7">
        <f t="shared" si="6"/>
        <v>20</v>
      </c>
    </row>
    <row r="61" spans="1:8" ht="30.75">
      <c r="A61" s="13" t="s">
        <v>120</v>
      </c>
      <c r="B61" s="22" t="s">
        <v>31</v>
      </c>
      <c r="C61" s="18">
        <v>13</v>
      </c>
      <c r="D61" s="18" t="s">
        <v>157</v>
      </c>
      <c r="E61" s="18"/>
      <c r="F61" s="7">
        <f t="shared" si="6"/>
        <v>20</v>
      </c>
      <c r="G61" s="7">
        <f t="shared" si="6"/>
        <v>0</v>
      </c>
      <c r="H61" s="7">
        <f t="shared" si="6"/>
        <v>20</v>
      </c>
    </row>
    <row r="62" spans="1:8" ht="30.75">
      <c r="A62" s="13" t="s">
        <v>75</v>
      </c>
      <c r="B62" s="22" t="s">
        <v>31</v>
      </c>
      <c r="C62" s="18">
        <v>13</v>
      </c>
      <c r="D62" s="18" t="s">
        <v>157</v>
      </c>
      <c r="E62" s="18">
        <v>200</v>
      </c>
      <c r="F62" s="7">
        <v>20</v>
      </c>
      <c r="G62" s="7">
        <f>H62-F62</f>
        <v>0</v>
      </c>
      <c r="H62" s="7">
        <v>20</v>
      </c>
    </row>
    <row r="63" spans="1:8" ht="46.5">
      <c r="A63" s="31" t="s">
        <v>251</v>
      </c>
      <c r="B63" s="22" t="s">
        <v>31</v>
      </c>
      <c r="C63" s="18">
        <v>13</v>
      </c>
      <c r="D63" s="18" t="s">
        <v>154</v>
      </c>
      <c r="E63" s="18"/>
      <c r="F63" s="7">
        <f aca="true" t="shared" si="7" ref="F63:H64">F64</f>
        <v>20</v>
      </c>
      <c r="G63" s="7">
        <f t="shared" si="7"/>
        <v>0</v>
      </c>
      <c r="H63" s="7">
        <f t="shared" si="7"/>
        <v>20</v>
      </c>
    </row>
    <row r="64" spans="1:8" ht="30.75">
      <c r="A64" s="13" t="s">
        <v>120</v>
      </c>
      <c r="B64" s="22" t="s">
        <v>31</v>
      </c>
      <c r="C64" s="18">
        <v>13</v>
      </c>
      <c r="D64" s="18" t="s">
        <v>155</v>
      </c>
      <c r="E64" s="18"/>
      <c r="F64" s="7">
        <f t="shared" si="7"/>
        <v>20</v>
      </c>
      <c r="G64" s="7">
        <f t="shared" si="7"/>
        <v>0</v>
      </c>
      <c r="H64" s="7">
        <f t="shared" si="7"/>
        <v>20</v>
      </c>
    </row>
    <row r="65" spans="1:8" ht="30.75">
      <c r="A65" s="13" t="s">
        <v>75</v>
      </c>
      <c r="B65" s="22" t="s">
        <v>31</v>
      </c>
      <c r="C65" s="18">
        <v>13</v>
      </c>
      <c r="D65" s="18" t="s">
        <v>155</v>
      </c>
      <c r="E65" s="18">
        <v>200</v>
      </c>
      <c r="F65" s="7">
        <v>20</v>
      </c>
      <c r="G65" s="7">
        <f>H65-F65</f>
        <v>0</v>
      </c>
      <c r="H65" s="7">
        <v>20</v>
      </c>
    </row>
    <row r="66" spans="1:8" ht="46.5">
      <c r="A66" s="31" t="s">
        <v>263</v>
      </c>
      <c r="B66" s="22" t="s">
        <v>31</v>
      </c>
      <c r="C66" s="18">
        <v>13</v>
      </c>
      <c r="D66" s="52" t="s">
        <v>265</v>
      </c>
      <c r="E66" s="18"/>
      <c r="F66" s="7">
        <f>F67</f>
        <v>100</v>
      </c>
      <c r="G66" s="7">
        <f>G67</f>
        <v>0</v>
      </c>
      <c r="H66" s="7">
        <f>H67</f>
        <v>100</v>
      </c>
    </row>
    <row r="67" spans="1:8" ht="30.75">
      <c r="A67" s="13" t="s">
        <v>120</v>
      </c>
      <c r="B67" s="22" t="s">
        <v>31</v>
      </c>
      <c r="C67" s="18">
        <v>13</v>
      </c>
      <c r="D67" s="52" t="s">
        <v>266</v>
      </c>
      <c r="E67" s="18">
        <v>200</v>
      </c>
      <c r="F67" s="7">
        <v>100</v>
      </c>
      <c r="G67" s="7">
        <f>H67-F67</f>
        <v>0</v>
      </c>
      <c r="H67" s="7">
        <v>100</v>
      </c>
    </row>
    <row r="68" spans="1:8" ht="30.75">
      <c r="A68" s="31" t="s">
        <v>275</v>
      </c>
      <c r="B68" s="22" t="s">
        <v>31</v>
      </c>
      <c r="C68" s="18">
        <v>13</v>
      </c>
      <c r="D68" s="52" t="s">
        <v>214</v>
      </c>
      <c r="E68" s="18"/>
      <c r="F68" s="7">
        <f>F69</f>
        <v>15</v>
      </c>
      <c r="G68" s="7">
        <f>G69</f>
        <v>0</v>
      </c>
      <c r="H68" s="7">
        <f>H69</f>
        <v>15</v>
      </c>
    </row>
    <row r="69" spans="1:8" ht="30.75">
      <c r="A69" s="13" t="s">
        <v>120</v>
      </c>
      <c r="B69" s="22" t="s">
        <v>31</v>
      </c>
      <c r="C69" s="18">
        <v>13</v>
      </c>
      <c r="D69" s="52" t="s">
        <v>254</v>
      </c>
      <c r="E69" s="18">
        <v>200</v>
      </c>
      <c r="F69" s="7">
        <v>15</v>
      </c>
      <c r="G69" s="7">
        <f>H69-F69</f>
        <v>0</v>
      </c>
      <c r="H69" s="7">
        <v>15</v>
      </c>
    </row>
    <row r="70" spans="1:8" ht="46.5">
      <c r="A70" s="13" t="s">
        <v>86</v>
      </c>
      <c r="B70" s="22" t="s">
        <v>31</v>
      </c>
      <c r="C70" s="18">
        <v>13</v>
      </c>
      <c r="D70" s="18" t="s">
        <v>145</v>
      </c>
      <c r="E70" s="18"/>
      <c r="F70" s="7">
        <f aca="true" t="shared" si="8" ref="F70:H71">F71</f>
        <v>3054.4</v>
      </c>
      <c r="G70" s="7">
        <f t="shared" si="8"/>
        <v>-3000</v>
      </c>
      <c r="H70" s="7">
        <f t="shared" si="8"/>
        <v>54.4</v>
      </c>
    </row>
    <row r="71" spans="1:8" ht="30.75">
      <c r="A71" s="13" t="s">
        <v>90</v>
      </c>
      <c r="B71" s="22" t="s">
        <v>31</v>
      </c>
      <c r="C71" s="18">
        <v>13</v>
      </c>
      <c r="D71" s="18" t="s">
        <v>158</v>
      </c>
      <c r="E71" s="18"/>
      <c r="F71" s="7">
        <f t="shared" si="8"/>
        <v>3054.4</v>
      </c>
      <c r="G71" s="7">
        <f t="shared" si="8"/>
        <v>-3000</v>
      </c>
      <c r="H71" s="7">
        <f t="shared" si="8"/>
        <v>54.4</v>
      </c>
    </row>
    <row r="72" spans="1:8" ht="15">
      <c r="A72" s="13" t="s">
        <v>91</v>
      </c>
      <c r="B72" s="22" t="s">
        <v>31</v>
      </c>
      <c r="C72" s="18">
        <v>13</v>
      </c>
      <c r="D72" s="18" t="s">
        <v>159</v>
      </c>
      <c r="E72" s="18"/>
      <c r="F72" s="7">
        <f>F74+F73</f>
        <v>3054.4</v>
      </c>
      <c r="G72" s="7">
        <f>G74+G73</f>
        <v>-3000</v>
      </c>
      <c r="H72" s="7">
        <f>H74+H73</f>
        <v>54.4</v>
      </c>
    </row>
    <row r="73" spans="1:8" ht="30.75">
      <c r="A73" s="13" t="s">
        <v>75</v>
      </c>
      <c r="B73" s="22" t="s">
        <v>31</v>
      </c>
      <c r="C73" s="18">
        <v>13</v>
      </c>
      <c r="D73" s="18" t="s">
        <v>159</v>
      </c>
      <c r="E73" s="18">
        <v>200</v>
      </c>
      <c r="F73" s="7">
        <v>54.4</v>
      </c>
      <c r="G73" s="7">
        <f>H73-F73</f>
        <v>0</v>
      </c>
      <c r="H73" s="7">
        <v>54.4</v>
      </c>
    </row>
    <row r="74" spans="1:8" ht="15">
      <c r="A74" s="13" t="s">
        <v>121</v>
      </c>
      <c r="B74" s="22" t="s">
        <v>31</v>
      </c>
      <c r="C74" s="18">
        <v>13</v>
      </c>
      <c r="D74" s="18" t="s">
        <v>159</v>
      </c>
      <c r="E74" s="18">
        <v>830</v>
      </c>
      <c r="F74" s="7">
        <v>3000</v>
      </c>
      <c r="G74" s="7">
        <f>H74-F74</f>
        <v>-3000</v>
      </c>
      <c r="H74" s="7">
        <v>0</v>
      </c>
    </row>
    <row r="75" spans="1:8" ht="30.75">
      <c r="A75" s="12" t="s">
        <v>43</v>
      </c>
      <c r="B75" s="19" t="s">
        <v>35</v>
      </c>
      <c r="C75" s="15"/>
      <c r="D75" s="15"/>
      <c r="E75" s="15"/>
      <c r="F75" s="4">
        <f>F76+F89</f>
        <v>1551.7000000000003</v>
      </c>
      <c r="G75" s="4">
        <f>G76+G89</f>
        <v>0</v>
      </c>
      <c r="H75" s="4">
        <f>H76+H89</f>
        <v>1551.7000000000003</v>
      </c>
    </row>
    <row r="76" spans="1:8" ht="46.5">
      <c r="A76" s="13" t="s">
        <v>276</v>
      </c>
      <c r="B76" s="22" t="s">
        <v>35</v>
      </c>
      <c r="C76" s="22" t="s">
        <v>62</v>
      </c>
      <c r="D76" s="18"/>
      <c r="E76" s="18"/>
      <c r="F76" s="7">
        <f>F77+F82+F85</f>
        <v>1528.8000000000002</v>
      </c>
      <c r="G76" s="7">
        <f>G77+G82+G85</f>
        <v>0</v>
      </c>
      <c r="H76" s="7">
        <f>H77+H82+H85</f>
        <v>1528.8000000000002</v>
      </c>
    </row>
    <row r="77" spans="1:8" ht="30.75">
      <c r="A77" s="13" t="s">
        <v>105</v>
      </c>
      <c r="B77" s="22" t="s">
        <v>35</v>
      </c>
      <c r="C77" s="22" t="s">
        <v>62</v>
      </c>
      <c r="D77" s="18" t="s">
        <v>161</v>
      </c>
      <c r="E77" s="18"/>
      <c r="F77" s="7">
        <f aca="true" t="shared" si="9" ref="F77:H78">F78</f>
        <v>1460.4</v>
      </c>
      <c r="G77" s="7">
        <f t="shared" si="9"/>
        <v>0</v>
      </c>
      <c r="H77" s="7">
        <f t="shared" si="9"/>
        <v>1460.4</v>
      </c>
    </row>
    <row r="78" spans="1:8" ht="30.75">
      <c r="A78" s="13" t="s">
        <v>106</v>
      </c>
      <c r="B78" s="22" t="s">
        <v>35</v>
      </c>
      <c r="C78" s="22" t="s">
        <v>62</v>
      </c>
      <c r="D78" s="18" t="s">
        <v>162</v>
      </c>
      <c r="E78" s="18"/>
      <c r="F78" s="7">
        <f t="shared" si="9"/>
        <v>1460.4</v>
      </c>
      <c r="G78" s="7">
        <f t="shared" si="9"/>
        <v>0</v>
      </c>
      <c r="H78" s="7">
        <f t="shared" si="9"/>
        <v>1460.4</v>
      </c>
    </row>
    <row r="79" spans="1:8" ht="30.75">
      <c r="A79" s="13" t="s">
        <v>104</v>
      </c>
      <c r="B79" s="22" t="s">
        <v>35</v>
      </c>
      <c r="C79" s="22" t="s">
        <v>62</v>
      </c>
      <c r="D79" s="18" t="s">
        <v>163</v>
      </c>
      <c r="E79" s="18"/>
      <c r="F79" s="7">
        <f>F80+F81</f>
        <v>1460.4</v>
      </c>
      <c r="G79" s="7">
        <f>G80+G81</f>
        <v>0</v>
      </c>
      <c r="H79" s="7">
        <f>H80+H81</f>
        <v>1460.4</v>
      </c>
    </row>
    <row r="80" spans="1:8" ht="46.5">
      <c r="A80" s="13" t="s">
        <v>74</v>
      </c>
      <c r="B80" s="22" t="s">
        <v>35</v>
      </c>
      <c r="C80" s="22" t="s">
        <v>62</v>
      </c>
      <c r="D80" s="18" t="s">
        <v>163</v>
      </c>
      <c r="E80" s="18">
        <v>100</v>
      </c>
      <c r="F80" s="7">
        <v>1414.4</v>
      </c>
      <c r="G80" s="7">
        <f>H80-F80</f>
        <v>0</v>
      </c>
      <c r="H80" s="7">
        <v>1414.4</v>
      </c>
    </row>
    <row r="81" spans="1:8" ht="30.75">
      <c r="A81" s="13" t="s">
        <v>75</v>
      </c>
      <c r="B81" s="22" t="s">
        <v>35</v>
      </c>
      <c r="C81" s="22" t="s">
        <v>62</v>
      </c>
      <c r="D81" s="18" t="s">
        <v>163</v>
      </c>
      <c r="E81" s="18">
        <v>200</v>
      </c>
      <c r="F81" s="7">
        <v>46</v>
      </c>
      <c r="G81" s="7">
        <f>H81-F81</f>
        <v>0</v>
      </c>
      <c r="H81" s="7">
        <v>46</v>
      </c>
    </row>
    <row r="82" spans="1:8" ht="96" customHeight="1">
      <c r="A82" s="31" t="s">
        <v>252</v>
      </c>
      <c r="B82" s="22" t="s">
        <v>35</v>
      </c>
      <c r="C82" s="22" t="s">
        <v>62</v>
      </c>
      <c r="D82" s="18" t="s">
        <v>164</v>
      </c>
      <c r="E82" s="18"/>
      <c r="F82" s="14">
        <f aca="true" t="shared" si="10" ref="F82:H83">F83</f>
        <v>58</v>
      </c>
      <c r="G82" s="14">
        <f t="shared" si="10"/>
        <v>0</v>
      </c>
      <c r="H82" s="14">
        <f t="shared" si="10"/>
        <v>58</v>
      </c>
    </row>
    <row r="83" spans="1:8" ht="30.75">
      <c r="A83" s="13" t="s">
        <v>120</v>
      </c>
      <c r="B83" s="22" t="s">
        <v>35</v>
      </c>
      <c r="C83" s="22" t="s">
        <v>62</v>
      </c>
      <c r="D83" s="18" t="s">
        <v>165</v>
      </c>
      <c r="E83" s="18"/>
      <c r="F83" s="14">
        <f t="shared" si="10"/>
        <v>58</v>
      </c>
      <c r="G83" s="14">
        <f t="shared" si="10"/>
        <v>0</v>
      </c>
      <c r="H83" s="14">
        <f t="shared" si="10"/>
        <v>58</v>
      </c>
    </row>
    <row r="84" spans="1:8" ht="30.75">
      <c r="A84" s="13" t="s">
        <v>75</v>
      </c>
      <c r="B84" s="22" t="s">
        <v>35</v>
      </c>
      <c r="C84" s="22" t="s">
        <v>62</v>
      </c>
      <c r="D84" s="18" t="s">
        <v>165</v>
      </c>
      <c r="E84" s="18">
        <v>200</v>
      </c>
      <c r="F84" s="14">
        <v>58</v>
      </c>
      <c r="G84" s="14">
        <f>H84-F84</f>
        <v>0</v>
      </c>
      <c r="H84" s="14">
        <v>58</v>
      </c>
    </row>
    <row r="85" spans="1:8" ht="46.5">
      <c r="A85" s="34" t="s">
        <v>134</v>
      </c>
      <c r="B85" s="35" t="s">
        <v>35</v>
      </c>
      <c r="C85" s="36" t="s">
        <v>62</v>
      </c>
      <c r="D85" s="37" t="s">
        <v>171</v>
      </c>
      <c r="E85" s="37"/>
      <c r="F85" s="37">
        <f>F86</f>
        <v>10.4</v>
      </c>
      <c r="G85" s="37">
        <f aca="true" t="shared" si="11" ref="G85:H87">G86</f>
        <v>0</v>
      </c>
      <c r="H85" s="37">
        <f t="shared" si="11"/>
        <v>10.4</v>
      </c>
    </row>
    <row r="86" spans="1:8" ht="15">
      <c r="A86" s="34" t="s">
        <v>135</v>
      </c>
      <c r="B86" s="35" t="s">
        <v>35</v>
      </c>
      <c r="C86" s="36" t="s">
        <v>62</v>
      </c>
      <c r="D86" s="37" t="s">
        <v>172</v>
      </c>
      <c r="E86" s="37"/>
      <c r="F86" s="37">
        <f>F87</f>
        <v>10.4</v>
      </c>
      <c r="G86" s="37">
        <f t="shared" si="11"/>
        <v>0</v>
      </c>
      <c r="H86" s="37">
        <f t="shared" si="11"/>
        <v>10.4</v>
      </c>
    </row>
    <row r="87" spans="1:8" ht="50.25">
      <c r="A87" s="38" t="s">
        <v>136</v>
      </c>
      <c r="B87" s="35" t="s">
        <v>35</v>
      </c>
      <c r="C87" s="36" t="s">
        <v>62</v>
      </c>
      <c r="D87" s="37" t="s">
        <v>173</v>
      </c>
      <c r="E87" s="37"/>
      <c r="F87" s="37">
        <f>F88</f>
        <v>10.4</v>
      </c>
      <c r="G87" s="37">
        <f t="shared" si="11"/>
        <v>0</v>
      </c>
      <c r="H87" s="37">
        <f t="shared" si="11"/>
        <v>10.4</v>
      </c>
    </row>
    <row r="88" spans="1:8" ht="19.5" customHeight="1">
      <c r="A88" s="34" t="s">
        <v>137</v>
      </c>
      <c r="B88" s="35" t="s">
        <v>35</v>
      </c>
      <c r="C88" s="36" t="s">
        <v>62</v>
      </c>
      <c r="D88" s="37" t="s">
        <v>173</v>
      </c>
      <c r="E88" s="37">
        <v>540</v>
      </c>
      <c r="F88" s="37">
        <v>10.4</v>
      </c>
      <c r="G88" s="37">
        <f>H88-F88</f>
        <v>0</v>
      </c>
      <c r="H88" s="37">
        <v>10.4</v>
      </c>
    </row>
    <row r="89" spans="1:8" ht="30.75">
      <c r="A89" s="13" t="s">
        <v>70</v>
      </c>
      <c r="B89" s="22" t="s">
        <v>35</v>
      </c>
      <c r="C89" s="18">
        <v>14</v>
      </c>
      <c r="D89" s="8"/>
      <c r="E89" s="6"/>
      <c r="F89" s="14">
        <f>F93+F90+F96</f>
        <v>22.9</v>
      </c>
      <c r="G89" s="14">
        <f>G93+G90+G96</f>
        <v>0</v>
      </c>
      <c r="H89" s="14">
        <f>H93+H90+H96</f>
        <v>22.9</v>
      </c>
    </row>
    <row r="90" spans="1:8" ht="46.5">
      <c r="A90" s="31" t="s">
        <v>373</v>
      </c>
      <c r="B90" s="22" t="s">
        <v>35</v>
      </c>
      <c r="C90" s="18">
        <v>14</v>
      </c>
      <c r="D90" s="18" t="s">
        <v>233</v>
      </c>
      <c r="E90" s="18"/>
      <c r="F90" s="14">
        <f aca="true" t="shared" si="12" ref="F90:H91">F91</f>
        <v>8</v>
      </c>
      <c r="G90" s="14">
        <f t="shared" si="12"/>
        <v>0</v>
      </c>
      <c r="H90" s="14">
        <f t="shared" si="12"/>
        <v>8</v>
      </c>
    </row>
    <row r="91" spans="1:8" ht="30.75">
      <c r="A91" s="13" t="s">
        <v>120</v>
      </c>
      <c r="B91" s="22" t="s">
        <v>35</v>
      </c>
      <c r="C91" s="18">
        <v>14</v>
      </c>
      <c r="D91" s="18" t="s">
        <v>232</v>
      </c>
      <c r="E91" s="18"/>
      <c r="F91" s="14">
        <f t="shared" si="12"/>
        <v>8</v>
      </c>
      <c r="G91" s="14">
        <f t="shared" si="12"/>
        <v>0</v>
      </c>
      <c r="H91" s="14">
        <f t="shared" si="12"/>
        <v>8</v>
      </c>
    </row>
    <row r="92" spans="1:8" ht="30.75">
      <c r="A92" s="13" t="s">
        <v>75</v>
      </c>
      <c r="B92" s="22" t="s">
        <v>35</v>
      </c>
      <c r="C92" s="18">
        <v>14</v>
      </c>
      <c r="D92" s="18" t="s">
        <v>232</v>
      </c>
      <c r="E92" s="18">
        <v>200</v>
      </c>
      <c r="F92" s="14">
        <v>8</v>
      </c>
      <c r="G92" s="14">
        <f>H92-F92</f>
        <v>0</v>
      </c>
      <c r="H92" s="14">
        <v>8</v>
      </c>
    </row>
    <row r="93" spans="1:8" ht="43.5" customHeight="1">
      <c r="A93" s="31" t="s">
        <v>277</v>
      </c>
      <c r="B93" s="22" t="s">
        <v>35</v>
      </c>
      <c r="C93" s="18">
        <v>14</v>
      </c>
      <c r="D93" s="18" t="s">
        <v>234</v>
      </c>
      <c r="E93" s="18"/>
      <c r="F93" s="14">
        <f aca="true" t="shared" si="13" ref="F93:H94">F94</f>
        <v>10</v>
      </c>
      <c r="G93" s="14">
        <f t="shared" si="13"/>
        <v>0</v>
      </c>
      <c r="H93" s="14">
        <f t="shared" si="13"/>
        <v>10</v>
      </c>
    </row>
    <row r="94" spans="1:8" ht="30.75">
      <c r="A94" s="13" t="s">
        <v>120</v>
      </c>
      <c r="B94" s="22" t="s">
        <v>35</v>
      </c>
      <c r="C94" s="18">
        <v>14</v>
      </c>
      <c r="D94" s="18" t="s">
        <v>235</v>
      </c>
      <c r="E94" s="18"/>
      <c r="F94" s="14">
        <f t="shared" si="13"/>
        <v>10</v>
      </c>
      <c r="G94" s="14">
        <f t="shared" si="13"/>
        <v>0</v>
      </c>
      <c r="H94" s="14">
        <f t="shared" si="13"/>
        <v>10</v>
      </c>
    </row>
    <row r="95" spans="1:8" ht="30.75">
      <c r="A95" s="13" t="s">
        <v>75</v>
      </c>
      <c r="B95" s="22" t="s">
        <v>35</v>
      </c>
      <c r="C95" s="18">
        <v>14</v>
      </c>
      <c r="D95" s="18" t="s">
        <v>235</v>
      </c>
      <c r="E95" s="18">
        <v>200</v>
      </c>
      <c r="F95" s="14">
        <v>10</v>
      </c>
      <c r="G95" s="14">
        <f>H95-F95</f>
        <v>0</v>
      </c>
      <c r="H95" s="14">
        <v>10</v>
      </c>
    </row>
    <row r="96" spans="1:8" ht="46.5">
      <c r="A96" s="34" t="s">
        <v>134</v>
      </c>
      <c r="B96" s="35" t="s">
        <v>35</v>
      </c>
      <c r="C96" s="36" t="s">
        <v>230</v>
      </c>
      <c r="D96" s="37" t="s">
        <v>171</v>
      </c>
      <c r="E96" s="37"/>
      <c r="F96" s="37">
        <f>F97</f>
        <v>4.9</v>
      </c>
      <c r="G96" s="37">
        <f aca="true" t="shared" si="14" ref="G96:H98">G97</f>
        <v>0</v>
      </c>
      <c r="H96" s="37">
        <f t="shared" si="14"/>
        <v>4.9</v>
      </c>
    </row>
    <row r="97" spans="1:8" ht="15">
      <c r="A97" s="34" t="s">
        <v>135</v>
      </c>
      <c r="B97" s="35" t="s">
        <v>35</v>
      </c>
      <c r="C97" s="36" t="s">
        <v>230</v>
      </c>
      <c r="D97" s="37" t="s">
        <v>172</v>
      </c>
      <c r="E97" s="37"/>
      <c r="F97" s="37">
        <f>F98</f>
        <v>4.9</v>
      </c>
      <c r="G97" s="37">
        <f t="shared" si="14"/>
        <v>0</v>
      </c>
      <c r="H97" s="37">
        <f t="shared" si="14"/>
        <v>4.9</v>
      </c>
    </row>
    <row r="98" spans="1:8" ht="50.25">
      <c r="A98" s="38" t="s">
        <v>136</v>
      </c>
      <c r="B98" s="35" t="s">
        <v>35</v>
      </c>
      <c r="C98" s="36" t="s">
        <v>230</v>
      </c>
      <c r="D98" s="37" t="s">
        <v>173</v>
      </c>
      <c r="E98" s="37"/>
      <c r="F98" s="37">
        <f>F99</f>
        <v>4.9</v>
      </c>
      <c r="G98" s="37">
        <f t="shared" si="14"/>
        <v>0</v>
      </c>
      <c r="H98" s="37">
        <f t="shared" si="14"/>
        <v>4.9</v>
      </c>
    </row>
    <row r="99" spans="1:8" ht="19.5" customHeight="1">
      <c r="A99" s="34" t="s">
        <v>137</v>
      </c>
      <c r="B99" s="35" t="s">
        <v>35</v>
      </c>
      <c r="C99" s="36" t="s">
        <v>230</v>
      </c>
      <c r="D99" s="37" t="s">
        <v>173</v>
      </c>
      <c r="E99" s="37">
        <v>540</v>
      </c>
      <c r="F99" s="14">
        <v>4.9</v>
      </c>
      <c r="G99" s="14">
        <f>H99-F99</f>
        <v>0</v>
      </c>
      <c r="H99" s="14">
        <v>4.9</v>
      </c>
    </row>
    <row r="100" spans="1:8" ht="15">
      <c r="A100" s="12" t="s">
        <v>14</v>
      </c>
      <c r="B100" s="19" t="s">
        <v>36</v>
      </c>
      <c r="C100" s="15"/>
      <c r="D100" s="15"/>
      <c r="E100" s="15"/>
      <c r="F100" s="4">
        <f>F101+F107+F112+F125</f>
        <v>4218.200000000001</v>
      </c>
      <c r="G100" s="4">
        <f>G101+G107+G112+G125</f>
        <v>708.0999999999999</v>
      </c>
      <c r="H100" s="4">
        <f>H101+H107+H112+H125</f>
        <v>4926.3</v>
      </c>
    </row>
    <row r="101" spans="1:8" ht="15">
      <c r="A101" s="13" t="s">
        <v>45</v>
      </c>
      <c r="B101" s="19" t="s">
        <v>36</v>
      </c>
      <c r="C101" s="19" t="s">
        <v>37</v>
      </c>
      <c r="D101" s="18"/>
      <c r="E101" s="18"/>
      <c r="F101" s="4">
        <f>F102</f>
        <v>982.7</v>
      </c>
      <c r="G101" s="4">
        <f aca="true" t="shared" si="15" ref="G101:H103">G102</f>
        <v>0</v>
      </c>
      <c r="H101" s="4">
        <f t="shared" si="15"/>
        <v>982.7</v>
      </c>
    </row>
    <row r="102" spans="1:8" ht="62.25">
      <c r="A102" s="13" t="s">
        <v>9</v>
      </c>
      <c r="B102" s="22" t="s">
        <v>36</v>
      </c>
      <c r="C102" s="22" t="s">
        <v>37</v>
      </c>
      <c r="D102" s="6" t="s">
        <v>142</v>
      </c>
      <c r="E102" s="18"/>
      <c r="F102" s="7">
        <f>F103</f>
        <v>982.7</v>
      </c>
      <c r="G102" s="7">
        <f t="shared" si="15"/>
        <v>0</v>
      </c>
      <c r="H102" s="7">
        <f t="shared" si="15"/>
        <v>982.7</v>
      </c>
    </row>
    <row r="103" spans="1:8" ht="30.75">
      <c r="A103" s="5" t="s">
        <v>82</v>
      </c>
      <c r="B103" s="6" t="s">
        <v>36</v>
      </c>
      <c r="C103" s="6" t="s">
        <v>37</v>
      </c>
      <c r="D103" s="6" t="s">
        <v>143</v>
      </c>
      <c r="E103" s="14"/>
      <c r="F103" s="7">
        <f>F104</f>
        <v>982.7</v>
      </c>
      <c r="G103" s="7">
        <f t="shared" si="15"/>
        <v>0</v>
      </c>
      <c r="H103" s="7">
        <f t="shared" si="15"/>
        <v>982.7</v>
      </c>
    </row>
    <row r="104" spans="1:8" ht="30.75">
      <c r="A104" s="5" t="s">
        <v>83</v>
      </c>
      <c r="B104" s="6" t="s">
        <v>36</v>
      </c>
      <c r="C104" s="6" t="s">
        <v>37</v>
      </c>
      <c r="D104" s="6" t="s">
        <v>144</v>
      </c>
      <c r="E104" s="18"/>
      <c r="F104" s="7">
        <f>F105+F106</f>
        <v>982.7</v>
      </c>
      <c r="G104" s="7">
        <f>G105+G106</f>
        <v>0</v>
      </c>
      <c r="H104" s="7">
        <f>H105+H106</f>
        <v>982.7</v>
      </c>
    </row>
    <row r="105" spans="1:8" ht="46.5">
      <c r="A105" s="13" t="s">
        <v>74</v>
      </c>
      <c r="B105" s="6" t="s">
        <v>36</v>
      </c>
      <c r="C105" s="6" t="s">
        <v>37</v>
      </c>
      <c r="D105" s="6" t="s">
        <v>144</v>
      </c>
      <c r="E105" s="6" t="s">
        <v>16</v>
      </c>
      <c r="F105" s="7">
        <v>928.1</v>
      </c>
      <c r="G105" s="7">
        <f>H105-F105</f>
        <v>0</v>
      </c>
      <c r="H105" s="7">
        <v>928.1</v>
      </c>
    </row>
    <row r="106" spans="1:8" ht="30.75">
      <c r="A106" s="13" t="s">
        <v>75</v>
      </c>
      <c r="B106" s="6" t="s">
        <v>36</v>
      </c>
      <c r="C106" s="6" t="s">
        <v>37</v>
      </c>
      <c r="D106" s="6" t="s">
        <v>144</v>
      </c>
      <c r="E106" s="6" t="s">
        <v>17</v>
      </c>
      <c r="F106" s="7">
        <v>54.6</v>
      </c>
      <c r="G106" s="7">
        <f>H106-F106</f>
        <v>0</v>
      </c>
      <c r="H106" s="7">
        <v>54.6</v>
      </c>
    </row>
    <row r="107" spans="1:8" ht="15">
      <c r="A107" s="34" t="s">
        <v>231</v>
      </c>
      <c r="B107" s="61" t="s">
        <v>36</v>
      </c>
      <c r="C107" s="62" t="s">
        <v>52</v>
      </c>
      <c r="D107" s="63"/>
      <c r="E107" s="63"/>
      <c r="F107" s="63">
        <f>F108</f>
        <v>737.1</v>
      </c>
      <c r="G107" s="37">
        <f>G108</f>
        <v>0</v>
      </c>
      <c r="H107" s="37">
        <f>H108</f>
        <v>737.1</v>
      </c>
    </row>
    <row r="108" spans="1:8" ht="46.5">
      <c r="A108" s="34" t="s">
        <v>134</v>
      </c>
      <c r="B108" s="35" t="s">
        <v>36</v>
      </c>
      <c r="C108" s="36" t="s">
        <v>52</v>
      </c>
      <c r="D108" s="37" t="s">
        <v>171</v>
      </c>
      <c r="E108" s="37"/>
      <c r="F108" s="37">
        <f>F110</f>
        <v>737.1</v>
      </c>
      <c r="G108" s="37">
        <f>G110</f>
        <v>0</v>
      </c>
      <c r="H108" s="37">
        <f>H110</f>
        <v>737.1</v>
      </c>
    </row>
    <row r="109" spans="1:8" ht="15">
      <c r="A109" s="34" t="s">
        <v>135</v>
      </c>
      <c r="B109" s="35" t="s">
        <v>36</v>
      </c>
      <c r="C109" s="36" t="s">
        <v>52</v>
      </c>
      <c r="D109" s="37" t="s">
        <v>172</v>
      </c>
      <c r="E109" s="37"/>
      <c r="F109" s="37">
        <f aca="true" t="shared" si="16" ref="F109:H110">F110</f>
        <v>737.1</v>
      </c>
      <c r="G109" s="37">
        <f t="shared" si="16"/>
        <v>0</v>
      </c>
      <c r="H109" s="37">
        <f t="shared" si="16"/>
        <v>737.1</v>
      </c>
    </row>
    <row r="110" spans="1:8" ht="50.25">
      <c r="A110" s="38" t="s">
        <v>136</v>
      </c>
      <c r="B110" s="35" t="s">
        <v>36</v>
      </c>
      <c r="C110" s="36" t="s">
        <v>52</v>
      </c>
      <c r="D110" s="37" t="s">
        <v>173</v>
      </c>
      <c r="E110" s="37"/>
      <c r="F110" s="37">
        <f t="shared" si="16"/>
        <v>737.1</v>
      </c>
      <c r="G110" s="37">
        <f t="shared" si="16"/>
        <v>0</v>
      </c>
      <c r="H110" s="37">
        <f t="shared" si="16"/>
        <v>737.1</v>
      </c>
    </row>
    <row r="111" spans="1:8" ht="19.5" customHeight="1">
      <c r="A111" s="34" t="s">
        <v>137</v>
      </c>
      <c r="B111" s="35" t="s">
        <v>36</v>
      </c>
      <c r="C111" s="36" t="s">
        <v>52</v>
      </c>
      <c r="D111" s="37" t="s">
        <v>173</v>
      </c>
      <c r="E111" s="37">
        <v>540</v>
      </c>
      <c r="F111" s="37">
        <v>737.1</v>
      </c>
      <c r="G111" s="37">
        <f>H111-F111</f>
        <v>0</v>
      </c>
      <c r="H111" s="37">
        <v>737.1</v>
      </c>
    </row>
    <row r="112" spans="1:8" ht="15">
      <c r="A112" s="13" t="s">
        <v>102</v>
      </c>
      <c r="B112" s="19" t="s">
        <v>36</v>
      </c>
      <c r="C112" s="3" t="s">
        <v>44</v>
      </c>
      <c r="D112" s="15"/>
      <c r="E112" s="15"/>
      <c r="F112" s="4">
        <f>F117+F113</f>
        <v>2148.4</v>
      </c>
      <c r="G112" s="4">
        <f>G117+G113</f>
        <v>708.0999999999999</v>
      </c>
      <c r="H112" s="4">
        <f>H117+H113</f>
        <v>2856.5</v>
      </c>
    </row>
    <row r="113" spans="1:8" ht="30.75">
      <c r="A113" s="13" t="s">
        <v>279</v>
      </c>
      <c r="B113" s="22" t="s">
        <v>36</v>
      </c>
      <c r="C113" s="6" t="s">
        <v>44</v>
      </c>
      <c r="D113" s="18" t="s">
        <v>245</v>
      </c>
      <c r="E113" s="18"/>
      <c r="F113" s="7">
        <f>F114</f>
        <v>51</v>
      </c>
      <c r="G113" s="7">
        <f aca="true" t="shared" si="17" ref="G113:H115">G114</f>
        <v>0</v>
      </c>
      <c r="H113" s="7">
        <f t="shared" si="17"/>
        <v>51</v>
      </c>
    </row>
    <row r="114" spans="1:8" ht="62.25">
      <c r="A114" s="13" t="s">
        <v>280</v>
      </c>
      <c r="B114" s="22" t="s">
        <v>36</v>
      </c>
      <c r="C114" s="6" t="s">
        <v>44</v>
      </c>
      <c r="D114" s="18" t="s">
        <v>246</v>
      </c>
      <c r="E114" s="18"/>
      <c r="F114" s="7">
        <f>F115</f>
        <v>51</v>
      </c>
      <c r="G114" s="7">
        <f t="shared" si="17"/>
        <v>0</v>
      </c>
      <c r="H114" s="7">
        <f t="shared" si="17"/>
        <v>51</v>
      </c>
    </row>
    <row r="115" spans="1:8" ht="46.5">
      <c r="A115" s="13" t="s">
        <v>278</v>
      </c>
      <c r="B115" s="22" t="s">
        <v>36</v>
      </c>
      <c r="C115" s="6" t="s">
        <v>44</v>
      </c>
      <c r="D115" s="18" t="s">
        <v>256</v>
      </c>
      <c r="E115" s="18"/>
      <c r="F115" s="7">
        <f>F116</f>
        <v>51</v>
      </c>
      <c r="G115" s="7">
        <f t="shared" si="17"/>
        <v>0</v>
      </c>
      <c r="H115" s="7">
        <f t="shared" si="17"/>
        <v>51</v>
      </c>
    </row>
    <row r="116" spans="1:8" ht="30.75">
      <c r="A116" s="13" t="s">
        <v>75</v>
      </c>
      <c r="B116" s="22" t="s">
        <v>36</v>
      </c>
      <c r="C116" s="6" t="s">
        <v>44</v>
      </c>
      <c r="D116" s="18" t="s">
        <v>256</v>
      </c>
      <c r="E116" s="18">
        <v>200</v>
      </c>
      <c r="F116" s="7">
        <v>51</v>
      </c>
      <c r="G116" s="7">
        <f>H116-F116</f>
        <v>0</v>
      </c>
      <c r="H116" s="7">
        <v>51</v>
      </c>
    </row>
    <row r="117" spans="1:8" ht="15">
      <c r="A117" s="13" t="s">
        <v>99</v>
      </c>
      <c r="B117" s="22" t="s">
        <v>36</v>
      </c>
      <c r="C117" s="6" t="s">
        <v>44</v>
      </c>
      <c r="D117" s="18" t="s">
        <v>168</v>
      </c>
      <c r="E117" s="18"/>
      <c r="F117" s="7">
        <f>F118+F121</f>
        <v>2097.4</v>
      </c>
      <c r="G117" s="7">
        <f>G118+G121</f>
        <v>708.0999999999999</v>
      </c>
      <c r="H117" s="7">
        <f>H118+H121</f>
        <v>2805.5</v>
      </c>
    </row>
    <row r="118" spans="1:8" ht="30.75">
      <c r="A118" s="13" t="s">
        <v>103</v>
      </c>
      <c r="B118" s="22" t="s">
        <v>36</v>
      </c>
      <c r="C118" s="6" t="s">
        <v>44</v>
      </c>
      <c r="D118" s="18" t="s">
        <v>169</v>
      </c>
      <c r="E118" s="18"/>
      <c r="F118" s="7">
        <f aca="true" t="shared" si="18" ref="F118:H119">F119</f>
        <v>1747.4</v>
      </c>
      <c r="G118" s="7">
        <f t="shared" si="18"/>
        <v>708.0999999999999</v>
      </c>
      <c r="H118" s="7">
        <f t="shared" si="18"/>
        <v>2455.5</v>
      </c>
    </row>
    <row r="119" spans="1:8" ht="46.5">
      <c r="A119" s="13" t="s">
        <v>112</v>
      </c>
      <c r="B119" s="22" t="s">
        <v>36</v>
      </c>
      <c r="C119" s="6" t="s">
        <v>44</v>
      </c>
      <c r="D119" s="18" t="s">
        <v>170</v>
      </c>
      <c r="E119" s="18"/>
      <c r="F119" s="7">
        <f t="shared" si="18"/>
        <v>1747.4</v>
      </c>
      <c r="G119" s="7">
        <f t="shared" si="18"/>
        <v>708.0999999999999</v>
      </c>
      <c r="H119" s="7">
        <f t="shared" si="18"/>
        <v>2455.5</v>
      </c>
    </row>
    <row r="120" spans="1:8" ht="30.75">
      <c r="A120" s="13" t="s">
        <v>75</v>
      </c>
      <c r="B120" s="22" t="s">
        <v>36</v>
      </c>
      <c r="C120" s="6" t="s">
        <v>44</v>
      </c>
      <c r="D120" s="18" t="s">
        <v>170</v>
      </c>
      <c r="E120" s="18">
        <v>200</v>
      </c>
      <c r="F120" s="7">
        <v>1747.4</v>
      </c>
      <c r="G120" s="7">
        <f>H120-F120</f>
        <v>708.0999999999999</v>
      </c>
      <c r="H120" s="7">
        <v>2455.5</v>
      </c>
    </row>
    <row r="121" spans="1:8" ht="46.5">
      <c r="A121" s="34" t="s">
        <v>134</v>
      </c>
      <c r="B121" s="35" t="s">
        <v>36</v>
      </c>
      <c r="C121" s="36" t="s">
        <v>44</v>
      </c>
      <c r="D121" s="37" t="s">
        <v>171</v>
      </c>
      <c r="E121" s="37"/>
      <c r="F121" s="37">
        <f>F122</f>
        <v>350</v>
      </c>
      <c r="G121" s="37">
        <f aca="true" t="shared" si="19" ref="G121:H123">G122</f>
        <v>0</v>
      </c>
      <c r="H121" s="37">
        <f t="shared" si="19"/>
        <v>350</v>
      </c>
    </row>
    <row r="122" spans="1:8" ht="15">
      <c r="A122" s="34" t="s">
        <v>135</v>
      </c>
      <c r="B122" s="35" t="s">
        <v>36</v>
      </c>
      <c r="C122" s="36" t="s">
        <v>44</v>
      </c>
      <c r="D122" s="37" t="s">
        <v>172</v>
      </c>
      <c r="E122" s="37"/>
      <c r="F122" s="37">
        <f>F123</f>
        <v>350</v>
      </c>
      <c r="G122" s="37">
        <f t="shared" si="19"/>
        <v>0</v>
      </c>
      <c r="H122" s="37">
        <f t="shared" si="19"/>
        <v>350</v>
      </c>
    </row>
    <row r="123" spans="1:8" ht="50.25">
      <c r="A123" s="38" t="s">
        <v>136</v>
      </c>
      <c r="B123" s="35" t="s">
        <v>36</v>
      </c>
      <c r="C123" s="36" t="s">
        <v>44</v>
      </c>
      <c r="D123" s="37" t="s">
        <v>173</v>
      </c>
      <c r="E123" s="37"/>
      <c r="F123" s="37">
        <f>F124</f>
        <v>350</v>
      </c>
      <c r="G123" s="37">
        <f t="shared" si="19"/>
        <v>0</v>
      </c>
      <c r="H123" s="37">
        <f t="shared" si="19"/>
        <v>350</v>
      </c>
    </row>
    <row r="124" spans="1:8" ht="19.5" customHeight="1">
      <c r="A124" s="34" t="s">
        <v>137</v>
      </c>
      <c r="B124" s="35" t="s">
        <v>36</v>
      </c>
      <c r="C124" s="36" t="s">
        <v>44</v>
      </c>
      <c r="D124" s="37" t="s">
        <v>173</v>
      </c>
      <c r="E124" s="37">
        <v>540</v>
      </c>
      <c r="F124" s="14">
        <v>350</v>
      </c>
      <c r="G124" s="14">
        <f>H124-F124</f>
        <v>0</v>
      </c>
      <c r="H124" s="14">
        <v>350</v>
      </c>
    </row>
    <row r="125" spans="1:8" ht="15">
      <c r="A125" s="13" t="s">
        <v>0</v>
      </c>
      <c r="B125" s="22" t="s">
        <v>36</v>
      </c>
      <c r="C125" s="18">
        <v>12</v>
      </c>
      <c r="D125" s="18"/>
      <c r="E125" s="18"/>
      <c r="F125" s="7">
        <f>F126+F129+F132+F136</f>
        <v>350</v>
      </c>
      <c r="G125" s="7">
        <f>G126+G129+G132+G136</f>
        <v>0</v>
      </c>
      <c r="H125" s="7">
        <f>H126+H129+H132+H136</f>
        <v>350</v>
      </c>
    </row>
    <row r="126" spans="1:8" ht="31.5" customHeight="1">
      <c r="A126" s="30" t="s">
        <v>281</v>
      </c>
      <c r="B126" s="22" t="s">
        <v>36</v>
      </c>
      <c r="C126" s="18">
        <v>12</v>
      </c>
      <c r="D126" s="18" t="s">
        <v>166</v>
      </c>
      <c r="E126" s="18"/>
      <c r="F126" s="7">
        <f aca="true" t="shared" si="20" ref="F126:H127">F127</f>
        <v>28</v>
      </c>
      <c r="G126" s="7">
        <f t="shared" si="20"/>
        <v>0</v>
      </c>
      <c r="H126" s="7">
        <f t="shared" si="20"/>
        <v>28</v>
      </c>
    </row>
    <row r="127" spans="1:8" ht="30.75">
      <c r="A127" s="13" t="s">
        <v>120</v>
      </c>
      <c r="B127" s="22" t="s">
        <v>36</v>
      </c>
      <c r="C127" s="18">
        <v>12</v>
      </c>
      <c r="D127" s="18" t="s">
        <v>167</v>
      </c>
      <c r="E127" s="18"/>
      <c r="F127" s="7">
        <f t="shared" si="20"/>
        <v>28</v>
      </c>
      <c r="G127" s="7">
        <f t="shared" si="20"/>
        <v>0</v>
      </c>
      <c r="H127" s="7">
        <f t="shared" si="20"/>
        <v>28</v>
      </c>
    </row>
    <row r="128" spans="1:8" ht="30.75">
      <c r="A128" s="13" t="s">
        <v>75</v>
      </c>
      <c r="B128" s="22" t="s">
        <v>36</v>
      </c>
      <c r="C128" s="18">
        <v>12</v>
      </c>
      <c r="D128" s="18" t="s">
        <v>167</v>
      </c>
      <c r="E128" s="6" t="s">
        <v>17</v>
      </c>
      <c r="F128" s="7">
        <v>28</v>
      </c>
      <c r="G128" s="7">
        <f>H128-F128</f>
        <v>0</v>
      </c>
      <c r="H128" s="7">
        <v>28</v>
      </c>
    </row>
    <row r="129" spans="1:8" ht="48" customHeight="1">
      <c r="A129" s="31" t="s">
        <v>282</v>
      </c>
      <c r="B129" s="6" t="s">
        <v>36</v>
      </c>
      <c r="C129" s="6" t="s">
        <v>68</v>
      </c>
      <c r="D129" s="6" t="s">
        <v>193</v>
      </c>
      <c r="E129" s="6"/>
      <c r="F129" s="7">
        <f aca="true" t="shared" si="21" ref="F129:H130">F130</f>
        <v>32</v>
      </c>
      <c r="G129" s="7">
        <f t="shared" si="21"/>
        <v>0</v>
      </c>
      <c r="H129" s="7">
        <f t="shared" si="21"/>
        <v>32</v>
      </c>
    </row>
    <row r="130" spans="1:8" ht="30.75">
      <c r="A130" s="13" t="s">
        <v>120</v>
      </c>
      <c r="B130" s="6" t="s">
        <v>36</v>
      </c>
      <c r="C130" s="6" t="s">
        <v>68</v>
      </c>
      <c r="D130" s="6" t="s">
        <v>194</v>
      </c>
      <c r="E130" s="6"/>
      <c r="F130" s="7">
        <f t="shared" si="21"/>
        <v>32</v>
      </c>
      <c r="G130" s="7">
        <f t="shared" si="21"/>
        <v>0</v>
      </c>
      <c r="H130" s="7">
        <f t="shared" si="21"/>
        <v>32</v>
      </c>
    </row>
    <row r="131" spans="1:8" ht="30.75">
      <c r="A131" s="13" t="s">
        <v>75</v>
      </c>
      <c r="B131" s="6" t="s">
        <v>36</v>
      </c>
      <c r="C131" s="6" t="s">
        <v>68</v>
      </c>
      <c r="D131" s="6" t="s">
        <v>194</v>
      </c>
      <c r="E131" s="6" t="s">
        <v>17</v>
      </c>
      <c r="F131" s="7">
        <v>32</v>
      </c>
      <c r="G131" s="7">
        <f>H131-F131</f>
        <v>0</v>
      </c>
      <c r="H131" s="7">
        <v>32</v>
      </c>
    </row>
    <row r="132" spans="1:8" ht="15">
      <c r="A132" s="13" t="s">
        <v>99</v>
      </c>
      <c r="B132" s="22" t="s">
        <v>36</v>
      </c>
      <c r="C132" s="18">
        <v>12</v>
      </c>
      <c r="D132" s="6" t="s">
        <v>174</v>
      </c>
      <c r="E132" s="6"/>
      <c r="F132" s="7">
        <f>F133</f>
        <v>220</v>
      </c>
      <c r="G132" s="7">
        <f aca="true" t="shared" si="22" ref="G132:H134">G133</f>
        <v>0</v>
      </c>
      <c r="H132" s="7">
        <f t="shared" si="22"/>
        <v>220</v>
      </c>
    </row>
    <row r="133" spans="1:8" ht="30.75">
      <c r="A133" s="13" t="s">
        <v>100</v>
      </c>
      <c r="B133" s="22" t="s">
        <v>36</v>
      </c>
      <c r="C133" s="18">
        <v>12</v>
      </c>
      <c r="D133" s="6" t="s">
        <v>175</v>
      </c>
      <c r="E133" s="6"/>
      <c r="F133" s="7">
        <f>F134</f>
        <v>220</v>
      </c>
      <c r="G133" s="7">
        <f t="shared" si="22"/>
        <v>0</v>
      </c>
      <c r="H133" s="7">
        <f t="shared" si="22"/>
        <v>220</v>
      </c>
    </row>
    <row r="134" spans="1:8" ht="46.5">
      <c r="A134" s="13" t="s">
        <v>101</v>
      </c>
      <c r="B134" s="22" t="s">
        <v>36</v>
      </c>
      <c r="C134" s="18">
        <v>12</v>
      </c>
      <c r="D134" s="6" t="s">
        <v>175</v>
      </c>
      <c r="E134" s="6"/>
      <c r="F134" s="7">
        <f>F135</f>
        <v>220</v>
      </c>
      <c r="G134" s="7">
        <f t="shared" si="22"/>
        <v>0</v>
      </c>
      <c r="H134" s="7">
        <f t="shared" si="22"/>
        <v>220</v>
      </c>
    </row>
    <row r="135" spans="1:8" ht="30.75">
      <c r="A135" s="13" t="s">
        <v>75</v>
      </c>
      <c r="B135" s="22" t="s">
        <v>36</v>
      </c>
      <c r="C135" s="18">
        <v>12</v>
      </c>
      <c r="D135" s="6" t="s">
        <v>175</v>
      </c>
      <c r="E135" s="6" t="s">
        <v>17</v>
      </c>
      <c r="F135" s="7">
        <v>220</v>
      </c>
      <c r="G135" s="7">
        <f>H135-F135</f>
        <v>0</v>
      </c>
      <c r="H135" s="7">
        <v>220</v>
      </c>
    </row>
    <row r="136" spans="1:8" ht="46.5">
      <c r="A136" s="34" t="s">
        <v>134</v>
      </c>
      <c r="B136" s="35" t="s">
        <v>36</v>
      </c>
      <c r="C136" s="36" t="s">
        <v>68</v>
      </c>
      <c r="D136" s="37" t="s">
        <v>171</v>
      </c>
      <c r="E136" s="37"/>
      <c r="F136" s="37">
        <f>F137</f>
        <v>70</v>
      </c>
      <c r="G136" s="37">
        <f aca="true" t="shared" si="23" ref="G136:H138">G137</f>
        <v>0</v>
      </c>
      <c r="H136" s="37">
        <f t="shared" si="23"/>
        <v>70</v>
      </c>
    </row>
    <row r="137" spans="1:8" ht="15">
      <c r="A137" s="34" t="s">
        <v>135</v>
      </c>
      <c r="B137" s="35" t="s">
        <v>36</v>
      </c>
      <c r="C137" s="36" t="s">
        <v>68</v>
      </c>
      <c r="D137" s="37" t="s">
        <v>172</v>
      </c>
      <c r="E137" s="37"/>
      <c r="F137" s="37">
        <f>F138</f>
        <v>70</v>
      </c>
      <c r="G137" s="37">
        <f t="shared" si="23"/>
        <v>0</v>
      </c>
      <c r="H137" s="37">
        <f t="shared" si="23"/>
        <v>70</v>
      </c>
    </row>
    <row r="138" spans="1:8" ht="50.25">
      <c r="A138" s="38" t="s">
        <v>136</v>
      </c>
      <c r="B138" s="35" t="s">
        <v>36</v>
      </c>
      <c r="C138" s="36" t="s">
        <v>68</v>
      </c>
      <c r="D138" s="37" t="s">
        <v>173</v>
      </c>
      <c r="E138" s="37"/>
      <c r="F138" s="37">
        <f>F139</f>
        <v>70</v>
      </c>
      <c r="G138" s="37">
        <f t="shared" si="23"/>
        <v>0</v>
      </c>
      <c r="H138" s="37">
        <f t="shared" si="23"/>
        <v>70</v>
      </c>
    </row>
    <row r="139" spans="1:8" ht="19.5" customHeight="1">
      <c r="A139" s="34" t="s">
        <v>137</v>
      </c>
      <c r="B139" s="35" t="s">
        <v>36</v>
      </c>
      <c r="C139" s="36" t="s">
        <v>68</v>
      </c>
      <c r="D139" s="37" t="s">
        <v>173</v>
      </c>
      <c r="E139" s="37">
        <v>540</v>
      </c>
      <c r="F139" s="14">
        <v>70</v>
      </c>
      <c r="G139" s="14">
        <f>H139-F139</f>
        <v>0</v>
      </c>
      <c r="H139" s="14">
        <v>70</v>
      </c>
    </row>
    <row r="140" spans="1:8" s="44" customFormat="1" ht="15">
      <c r="A140" s="12" t="s">
        <v>1</v>
      </c>
      <c r="B140" s="19" t="s">
        <v>37</v>
      </c>
      <c r="C140" s="15"/>
      <c r="D140" s="3"/>
      <c r="E140" s="3"/>
      <c r="F140" s="4">
        <f>F141+F146+F158</f>
        <v>1288</v>
      </c>
      <c r="G140" s="4">
        <f>G141+G146+G158</f>
        <v>-800</v>
      </c>
      <c r="H140" s="4">
        <f>H141+H146+H158</f>
        <v>488</v>
      </c>
    </row>
    <row r="141" spans="1:8" ht="15">
      <c r="A141" s="40" t="s">
        <v>140</v>
      </c>
      <c r="B141" s="62" t="s">
        <v>37</v>
      </c>
      <c r="C141" s="62" t="s">
        <v>31</v>
      </c>
      <c r="D141" s="62"/>
      <c r="E141" s="62"/>
      <c r="F141" s="63">
        <f>F142</f>
        <v>7</v>
      </c>
      <c r="G141" s="37">
        <f aca="true" t="shared" si="24" ref="G141:H144">G142</f>
        <v>0</v>
      </c>
      <c r="H141" s="37">
        <f t="shared" si="24"/>
        <v>7</v>
      </c>
    </row>
    <row r="142" spans="1:8" ht="46.5">
      <c r="A142" s="34" t="s">
        <v>134</v>
      </c>
      <c r="B142" s="35" t="s">
        <v>37</v>
      </c>
      <c r="C142" s="36" t="s">
        <v>31</v>
      </c>
      <c r="D142" s="37" t="s">
        <v>171</v>
      </c>
      <c r="E142" s="37"/>
      <c r="F142" s="37">
        <f>F143</f>
        <v>7</v>
      </c>
      <c r="G142" s="37">
        <f t="shared" si="24"/>
        <v>0</v>
      </c>
      <c r="H142" s="37">
        <f t="shared" si="24"/>
        <v>7</v>
      </c>
    </row>
    <row r="143" spans="1:8" ht="15">
      <c r="A143" s="34" t="s">
        <v>135</v>
      </c>
      <c r="B143" s="35" t="s">
        <v>37</v>
      </c>
      <c r="C143" s="36" t="s">
        <v>31</v>
      </c>
      <c r="D143" s="37" t="s">
        <v>172</v>
      </c>
      <c r="E143" s="37"/>
      <c r="F143" s="37">
        <f>F144</f>
        <v>7</v>
      </c>
      <c r="G143" s="37">
        <f t="shared" si="24"/>
        <v>0</v>
      </c>
      <c r="H143" s="37">
        <f t="shared" si="24"/>
        <v>7</v>
      </c>
    </row>
    <row r="144" spans="1:8" ht="50.25">
      <c r="A144" s="38" t="s">
        <v>136</v>
      </c>
      <c r="B144" s="35" t="s">
        <v>37</v>
      </c>
      <c r="C144" s="36" t="s">
        <v>31</v>
      </c>
      <c r="D144" s="37" t="s">
        <v>173</v>
      </c>
      <c r="E144" s="37"/>
      <c r="F144" s="37">
        <f>F145</f>
        <v>7</v>
      </c>
      <c r="G144" s="37">
        <f t="shared" si="24"/>
        <v>0</v>
      </c>
      <c r="H144" s="37">
        <f t="shared" si="24"/>
        <v>7</v>
      </c>
    </row>
    <row r="145" spans="1:8" ht="15">
      <c r="A145" s="34" t="s">
        <v>137</v>
      </c>
      <c r="B145" s="35" t="s">
        <v>37</v>
      </c>
      <c r="C145" s="36" t="s">
        <v>31</v>
      </c>
      <c r="D145" s="37" t="s">
        <v>173</v>
      </c>
      <c r="E145" s="37">
        <v>540</v>
      </c>
      <c r="F145" s="37">
        <v>7</v>
      </c>
      <c r="G145" s="37">
        <f>H145-F145</f>
        <v>0</v>
      </c>
      <c r="H145" s="37">
        <v>7</v>
      </c>
    </row>
    <row r="146" spans="1:8" ht="15">
      <c r="A146" s="5" t="s">
        <v>2</v>
      </c>
      <c r="B146" s="3" t="s">
        <v>37</v>
      </c>
      <c r="C146" s="3" t="s">
        <v>33</v>
      </c>
      <c r="D146" s="3"/>
      <c r="E146" s="3"/>
      <c r="F146" s="4">
        <f>F147+F151+F154</f>
        <v>1251</v>
      </c>
      <c r="G146" s="4">
        <f>G147+G151+G154</f>
        <v>-800</v>
      </c>
      <c r="H146" s="4">
        <f>H147+H151+H154</f>
        <v>451</v>
      </c>
    </row>
    <row r="147" spans="1:8" ht="45" customHeight="1">
      <c r="A147" s="31" t="s">
        <v>284</v>
      </c>
      <c r="B147" s="11" t="s">
        <v>37</v>
      </c>
      <c r="C147" s="11" t="s">
        <v>33</v>
      </c>
      <c r="D147" s="11" t="s">
        <v>247</v>
      </c>
      <c r="E147" s="11"/>
      <c r="F147" s="7">
        <f>F148</f>
        <v>21</v>
      </c>
      <c r="G147" s="7">
        <f aca="true" t="shared" si="25" ref="G147:H149">G148</f>
        <v>0</v>
      </c>
      <c r="H147" s="7">
        <f t="shared" si="25"/>
        <v>21</v>
      </c>
    </row>
    <row r="148" spans="1:8" ht="81" customHeight="1">
      <c r="A148" s="31" t="s">
        <v>347</v>
      </c>
      <c r="B148" s="11" t="s">
        <v>37</v>
      </c>
      <c r="C148" s="11" t="s">
        <v>33</v>
      </c>
      <c r="D148" s="11" t="s">
        <v>298</v>
      </c>
      <c r="E148" s="11"/>
      <c r="F148" s="7">
        <f>F149</f>
        <v>21</v>
      </c>
      <c r="G148" s="7">
        <f t="shared" si="25"/>
        <v>0</v>
      </c>
      <c r="H148" s="7">
        <f t="shared" si="25"/>
        <v>21</v>
      </c>
    </row>
    <row r="149" spans="1:8" ht="46.5">
      <c r="A149" s="13" t="s">
        <v>296</v>
      </c>
      <c r="B149" s="11" t="s">
        <v>37</v>
      </c>
      <c r="C149" s="11" t="s">
        <v>33</v>
      </c>
      <c r="D149" s="11" t="s">
        <v>299</v>
      </c>
      <c r="E149" s="11"/>
      <c r="F149" s="7">
        <f>F150</f>
        <v>21</v>
      </c>
      <c r="G149" s="7">
        <f t="shared" si="25"/>
        <v>0</v>
      </c>
      <c r="H149" s="7">
        <f t="shared" si="25"/>
        <v>21</v>
      </c>
    </row>
    <row r="150" spans="1:8" ht="46.5">
      <c r="A150" s="65" t="s">
        <v>297</v>
      </c>
      <c r="B150" s="11" t="s">
        <v>37</v>
      </c>
      <c r="C150" s="11" t="s">
        <v>33</v>
      </c>
      <c r="D150" s="11" t="s">
        <v>299</v>
      </c>
      <c r="E150" s="11" t="s">
        <v>17</v>
      </c>
      <c r="F150" s="7">
        <v>21</v>
      </c>
      <c r="G150" s="7">
        <f>H150-F150</f>
        <v>0</v>
      </c>
      <c r="H150" s="7">
        <v>21</v>
      </c>
    </row>
    <row r="151" spans="1:8" ht="45" customHeight="1">
      <c r="A151" s="30" t="s">
        <v>283</v>
      </c>
      <c r="B151" s="6" t="s">
        <v>37</v>
      </c>
      <c r="C151" s="6" t="s">
        <v>33</v>
      </c>
      <c r="D151" s="6" t="s">
        <v>226</v>
      </c>
      <c r="E151" s="6"/>
      <c r="F151" s="7">
        <f aca="true" t="shared" si="26" ref="F151:H152">F152</f>
        <v>1000</v>
      </c>
      <c r="G151" s="7">
        <f t="shared" si="26"/>
        <v>-800</v>
      </c>
      <c r="H151" s="7">
        <f t="shared" si="26"/>
        <v>200</v>
      </c>
    </row>
    <row r="152" spans="1:8" ht="30.75">
      <c r="A152" s="13" t="s">
        <v>120</v>
      </c>
      <c r="B152" s="6" t="s">
        <v>37</v>
      </c>
      <c r="C152" s="6" t="s">
        <v>33</v>
      </c>
      <c r="D152" s="6" t="s">
        <v>227</v>
      </c>
      <c r="E152" s="6"/>
      <c r="F152" s="7">
        <f t="shared" si="26"/>
        <v>1000</v>
      </c>
      <c r="G152" s="7">
        <f t="shared" si="26"/>
        <v>-800</v>
      </c>
      <c r="H152" s="7">
        <f t="shared" si="26"/>
        <v>200</v>
      </c>
    </row>
    <row r="153" spans="1:8" ht="30.75">
      <c r="A153" s="13" t="s">
        <v>75</v>
      </c>
      <c r="B153" s="6" t="s">
        <v>37</v>
      </c>
      <c r="C153" s="6" t="s">
        <v>33</v>
      </c>
      <c r="D153" s="6" t="s">
        <v>227</v>
      </c>
      <c r="E153" s="6" t="s">
        <v>17</v>
      </c>
      <c r="F153" s="7">
        <v>1000</v>
      </c>
      <c r="G153" s="7">
        <f>H153-F153</f>
        <v>-800</v>
      </c>
      <c r="H153" s="7">
        <v>200</v>
      </c>
    </row>
    <row r="154" spans="1:8" ht="46.5">
      <c r="A154" s="34" t="s">
        <v>134</v>
      </c>
      <c r="B154" s="35" t="s">
        <v>37</v>
      </c>
      <c r="C154" s="36" t="s">
        <v>33</v>
      </c>
      <c r="D154" s="37" t="s">
        <v>171</v>
      </c>
      <c r="E154" s="37"/>
      <c r="F154" s="37">
        <f>F155</f>
        <v>230</v>
      </c>
      <c r="G154" s="37">
        <f aca="true" t="shared" si="27" ref="G154:H156">G155</f>
        <v>0</v>
      </c>
      <c r="H154" s="37">
        <f t="shared" si="27"/>
        <v>230</v>
      </c>
    </row>
    <row r="155" spans="1:8" ht="15">
      <c r="A155" s="34" t="s">
        <v>135</v>
      </c>
      <c r="B155" s="35" t="s">
        <v>37</v>
      </c>
      <c r="C155" s="36" t="s">
        <v>33</v>
      </c>
      <c r="D155" s="37" t="s">
        <v>172</v>
      </c>
      <c r="E155" s="37"/>
      <c r="F155" s="37">
        <f>F156</f>
        <v>230</v>
      </c>
      <c r="G155" s="37">
        <f t="shared" si="27"/>
        <v>0</v>
      </c>
      <c r="H155" s="37">
        <f t="shared" si="27"/>
        <v>230</v>
      </c>
    </row>
    <row r="156" spans="1:8" ht="50.25">
      <c r="A156" s="38" t="s">
        <v>136</v>
      </c>
      <c r="B156" s="35" t="s">
        <v>37</v>
      </c>
      <c r="C156" s="36" t="s">
        <v>33</v>
      </c>
      <c r="D156" s="37" t="s">
        <v>173</v>
      </c>
      <c r="E156" s="37"/>
      <c r="F156" s="37">
        <f>F157</f>
        <v>230</v>
      </c>
      <c r="G156" s="37">
        <f t="shared" si="27"/>
        <v>0</v>
      </c>
      <c r="H156" s="37">
        <f t="shared" si="27"/>
        <v>230</v>
      </c>
    </row>
    <row r="157" spans="1:8" ht="15">
      <c r="A157" s="34" t="s">
        <v>137</v>
      </c>
      <c r="B157" s="35" t="s">
        <v>37</v>
      </c>
      <c r="C157" s="36" t="s">
        <v>33</v>
      </c>
      <c r="D157" s="37" t="s">
        <v>173</v>
      </c>
      <c r="E157" s="37">
        <v>540</v>
      </c>
      <c r="F157" s="37">
        <v>230</v>
      </c>
      <c r="G157" s="37">
        <f>H157-F157</f>
        <v>0</v>
      </c>
      <c r="H157" s="37">
        <v>230</v>
      </c>
    </row>
    <row r="158" spans="1:8" ht="15">
      <c r="A158" s="34" t="s">
        <v>141</v>
      </c>
      <c r="B158" s="35" t="s">
        <v>37</v>
      </c>
      <c r="C158" s="36" t="s">
        <v>35</v>
      </c>
      <c r="D158" s="37"/>
      <c r="E158" s="37"/>
      <c r="F158" s="37">
        <f>F159</f>
        <v>30</v>
      </c>
      <c r="G158" s="37">
        <f aca="true" t="shared" si="28" ref="G158:H161">G159</f>
        <v>0</v>
      </c>
      <c r="H158" s="37">
        <f t="shared" si="28"/>
        <v>30</v>
      </c>
    </row>
    <row r="159" spans="1:8" ht="46.5">
      <c r="A159" s="34" t="s">
        <v>134</v>
      </c>
      <c r="B159" s="67" t="s">
        <v>37</v>
      </c>
      <c r="C159" s="33" t="s">
        <v>35</v>
      </c>
      <c r="D159" s="7" t="s">
        <v>171</v>
      </c>
      <c r="E159" s="37"/>
      <c r="F159" s="37">
        <f>F160</f>
        <v>30</v>
      </c>
      <c r="G159" s="37">
        <f t="shared" si="28"/>
        <v>0</v>
      </c>
      <c r="H159" s="37">
        <f t="shared" si="28"/>
        <v>30</v>
      </c>
    </row>
    <row r="160" spans="1:8" ht="15">
      <c r="A160" s="34" t="s">
        <v>135</v>
      </c>
      <c r="B160" s="35" t="s">
        <v>37</v>
      </c>
      <c r="C160" s="36" t="s">
        <v>35</v>
      </c>
      <c r="D160" s="37" t="s">
        <v>172</v>
      </c>
      <c r="E160" s="37"/>
      <c r="F160" s="37">
        <f>F161</f>
        <v>30</v>
      </c>
      <c r="G160" s="37">
        <f t="shared" si="28"/>
        <v>0</v>
      </c>
      <c r="H160" s="37">
        <f t="shared" si="28"/>
        <v>30</v>
      </c>
    </row>
    <row r="161" spans="1:8" ht="50.25">
      <c r="A161" s="38" t="s">
        <v>136</v>
      </c>
      <c r="B161" s="67" t="s">
        <v>37</v>
      </c>
      <c r="C161" s="33" t="s">
        <v>35</v>
      </c>
      <c r="D161" s="7" t="s">
        <v>173</v>
      </c>
      <c r="E161" s="37"/>
      <c r="F161" s="37">
        <f>F162</f>
        <v>30</v>
      </c>
      <c r="G161" s="37">
        <f t="shared" si="28"/>
        <v>0</v>
      </c>
      <c r="H161" s="37">
        <f t="shared" si="28"/>
        <v>30</v>
      </c>
    </row>
    <row r="162" spans="1:8" ht="15">
      <c r="A162" s="34" t="s">
        <v>137</v>
      </c>
      <c r="B162" s="35" t="s">
        <v>37</v>
      </c>
      <c r="C162" s="36" t="s">
        <v>35</v>
      </c>
      <c r="D162" s="37" t="s">
        <v>173</v>
      </c>
      <c r="E162" s="37">
        <v>540</v>
      </c>
      <c r="F162" s="37">
        <v>30</v>
      </c>
      <c r="G162" s="37">
        <f>H162-F162</f>
        <v>0</v>
      </c>
      <c r="H162" s="37">
        <v>30</v>
      </c>
    </row>
    <row r="163" spans="1:8" ht="15">
      <c r="A163" s="12" t="s">
        <v>46</v>
      </c>
      <c r="B163" s="19" t="s">
        <v>40</v>
      </c>
      <c r="C163" s="15"/>
      <c r="D163" s="15"/>
      <c r="E163" s="15"/>
      <c r="F163" s="4">
        <f>F164+F178+F209+F228+F239</f>
        <v>37565</v>
      </c>
      <c r="G163" s="4">
        <f>G164+G178+G209+G228+G239</f>
        <v>30.600000000000136</v>
      </c>
      <c r="H163" s="4">
        <f>H164+H178+H209+H228+H239</f>
        <v>37595.6</v>
      </c>
    </row>
    <row r="164" spans="1:8" ht="15">
      <c r="A164" s="13" t="s">
        <v>47</v>
      </c>
      <c r="B164" s="22" t="s">
        <v>40</v>
      </c>
      <c r="C164" s="22" t="s">
        <v>31</v>
      </c>
      <c r="D164" s="15"/>
      <c r="E164" s="15"/>
      <c r="F164" s="7">
        <f>F165+F169+F172+F175</f>
        <v>8133.599999999999</v>
      </c>
      <c r="G164" s="7">
        <f>G165+G169+G172+G175</f>
        <v>0</v>
      </c>
      <c r="H164" s="7">
        <f>H165+H169+H172+H175</f>
        <v>8133.599999999999</v>
      </c>
    </row>
    <row r="165" spans="1:8" ht="30.75">
      <c r="A165" s="13" t="s">
        <v>105</v>
      </c>
      <c r="B165" s="22" t="s">
        <v>40</v>
      </c>
      <c r="C165" s="22" t="s">
        <v>31</v>
      </c>
      <c r="D165" s="18" t="s">
        <v>161</v>
      </c>
      <c r="E165" s="18"/>
      <c r="F165" s="7">
        <f>F166</f>
        <v>7943.9</v>
      </c>
      <c r="G165" s="7">
        <f aca="true" t="shared" si="29" ref="G165:H167">G166</f>
        <v>0</v>
      </c>
      <c r="H165" s="7">
        <f t="shared" si="29"/>
        <v>7943.9</v>
      </c>
    </row>
    <row r="166" spans="1:8" ht="33" customHeight="1">
      <c r="A166" s="13" t="s">
        <v>107</v>
      </c>
      <c r="B166" s="11" t="s">
        <v>40</v>
      </c>
      <c r="C166" s="11" t="s">
        <v>31</v>
      </c>
      <c r="D166" s="8" t="s">
        <v>177</v>
      </c>
      <c r="E166" s="6"/>
      <c r="F166" s="7">
        <f>F167</f>
        <v>7943.9</v>
      </c>
      <c r="G166" s="7">
        <f t="shared" si="29"/>
        <v>0</v>
      </c>
      <c r="H166" s="7">
        <f t="shared" si="29"/>
        <v>7943.9</v>
      </c>
    </row>
    <row r="167" spans="1:8" ht="18" customHeight="1">
      <c r="A167" s="5" t="s">
        <v>48</v>
      </c>
      <c r="B167" s="11" t="s">
        <v>40</v>
      </c>
      <c r="C167" s="11" t="s">
        <v>31</v>
      </c>
      <c r="D167" s="8" t="s">
        <v>178</v>
      </c>
      <c r="E167" s="6"/>
      <c r="F167" s="7">
        <f>F168</f>
        <v>7943.9</v>
      </c>
      <c r="G167" s="7">
        <f t="shared" si="29"/>
        <v>0</v>
      </c>
      <c r="H167" s="7">
        <f t="shared" si="29"/>
        <v>7943.9</v>
      </c>
    </row>
    <row r="168" spans="1:8" ht="17.25" customHeight="1">
      <c r="A168" s="13" t="s">
        <v>13</v>
      </c>
      <c r="B168" s="11" t="s">
        <v>40</v>
      </c>
      <c r="C168" s="11" t="s">
        <v>31</v>
      </c>
      <c r="D168" s="8" t="s">
        <v>178</v>
      </c>
      <c r="E168" s="6" t="s">
        <v>71</v>
      </c>
      <c r="F168" s="7">
        <v>7943.9</v>
      </c>
      <c r="G168" s="7">
        <f>H168-F168</f>
        <v>0</v>
      </c>
      <c r="H168" s="7">
        <v>7943.9</v>
      </c>
    </row>
    <row r="169" spans="1:8" ht="46.5">
      <c r="A169" s="31" t="s">
        <v>374</v>
      </c>
      <c r="B169" s="22" t="s">
        <v>40</v>
      </c>
      <c r="C169" s="43" t="s">
        <v>31</v>
      </c>
      <c r="D169" s="18" t="s">
        <v>224</v>
      </c>
      <c r="E169" s="18"/>
      <c r="F169" s="14">
        <f aca="true" t="shared" si="30" ref="F169:H170">F170</f>
        <v>18</v>
      </c>
      <c r="G169" s="14">
        <f t="shared" si="30"/>
        <v>0</v>
      </c>
      <c r="H169" s="14">
        <f t="shared" si="30"/>
        <v>18</v>
      </c>
    </row>
    <row r="170" spans="1:8" ht="30.75">
      <c r="A170" s="13" t="s">
        <v>120</v>
      </c>
      <c r="B170" s="22" t="s">
        <v>40</v>
      </c>
      <c r="C170" s="43" t="s">
        <v>31</v>
      </c>
      <c r="D170" s="18" t="s">
        <v>225</v>
      </c>
      <c r="E170" s="18"/>
      <c r="F170" s="14">
        <f t="shared" si="30"/>
        <v>18</v>
      </c>
      <c r="G170" s="14">
        <f t="shared" si="30"/>
        <v>0</v>
      </c>
      <c r="H170" s="14">
        <f t="shared" si="30"/>
        <v>18</v>
      </c>
    </row>
    <row r="171" spans="1:8" ht="15">
      <c r="A171" s="13" t="s">
        <v>13</v>
      </c>
      <c r="B171" s="22" t="s">
        <v>40</v>
      </c>
      <c r="C171" s="43" t="s">
        <v>31</v>
      </c>
      <c r="D171" s="18" t="s">
        <v>225</v>
      </c>
      <c r="E171" s="18">
        <v>610</v>
      </c>
      <c r="F171" s="7">
        <v>18</v>
      </c>
      <c r="G171" s="7">
        <f>H171-F171</f>
        <v>0</v>
      </c>
      <c r="H171" s="7">
        <v>18</v>
      </c>
    </row>
    <row r="172" spans="1:8" s="60" customFormat="1" ht="46.5">
      <c r="A172" s="59" t="s">
        <v>284</v>
      </c>
      <c r="B172" s="22" t="s">
        <v>40</v>
      </c>
      <c r="C172" s="43" t="s">
        <v>31</v>
      </c>
      <c r="D172" s="11" t="s">
        <v>247</v>
      </c>
      <c r="E172" s="18"/>
      <c r="F172" s="7">
        <f aca="true" t="shared" si="31" ref="F172:H173">F173</f>
        <v>141</v>
      </c>
      <c r="G172" s="7">
        <f t="shared" si="31"/>
        <v>0</v>
      </c>
      <c r="H172" s="7">
        <f t="shared" si="31"/>
        <v>141</v>
      </c>
    </row>
    <row r="173" spans="1:8" s="60" customFormat="1" ht="62.25">
      <c r="A173" s="57" t="s">
        <v>239</v>
      </c>
      <c r="B173" s="22" t="s">
        <v>40</v>
      </c>
      <c r="C173" s="43" t="s">
        <v>31</v>
      </c>
      <c r="D173" s="18" t="s">
        <v>260</v>
      </c>
      <c r="E173" s="18"/>
      <c r="F173" s="7">
        <f t="shared" si="31"/>
        <v>141</v>
      </c>
      <c r="G173" s="7">
        <f t="shared" si="31"/>
        <v>0</v>
      </c>
      <c r="H173" s="7">
        <f t="shared" si="31"/>
        <v>141</v>
      </c>
    </row>
    <row r="174" spans="1:8" s="60" customFormat="1" ht="15">
      <c r="A174" s="58" t="s">
        <v>13</v>
      </c>
      <c r="B174" s="22" t="s">
        <v>40</v>
      </c>
      <c r="C174" s="43" t="s">
        <v>31</v>
      </c>
      <c r="D174" s="18" t="s">
        <v>260</v>
      </c>
      <c r="E174" s="18">
        <v>610</v>
      </c>
      <c r="F174" s="7">
        <v>141</v>
      </c>
      <c r="G174" s="7">
        <f>H174-F174</f>
        <v>0</v>
      </c>
      <c r="H174" s="7">
        <v>141</v>
      </c>
    </row>
    <row r="175" spans="1:8" ht="62.25">
      <c r="A175" s="13" t="s">
        <v>285</v>
      </c>
      <c r="B175" s="22" t="s">
        <v>40</v>
      </c>
      <c r="C175" s="22" t="s">
        <v>31</v>
      </c>
      <c r="D175" s="18" t="s">
        <v>287</v>
      </c>
      <c r="E175" s="18"/>
      <c r="F175" s="7">
        <f aca="true" t="shared" si="32" ref="F175:H176">F176</f>
        <v>30.7</v>
      </c>
      <c r="G175" s="7">
        <f t="shared" si="32"/>
        <v>0</v>
      </c>
      <c r="H175" s="7">
        <f t="shared" si="32"/>
        <v>30.7</v>
      </c>
    </row>
    <row r="176" spans="1:8" ht="46.5">
      <c r="A176" s="13" t="s">
        <v>286</v>
      </c>
      <c r="B176" s="22" t="s">
        <v>40</v>
      </c>
      <c r="C176" s="22" t="s">
        <v>31</v>
      </c>
      <c r="D176" s="18" t="s">
        <v>288</v>
      </c>
      <c r="E176" s="18"/>
      <c r="F176" s="7">
        <f t="shared" si="32"/>
        <v>30.7</v>
      </c>
      <c r="G176" s="7">
        <f t="shared" si="32"/>
        <v>0</v>
      </c>
      <c r="H176" s="7">
        <f t="shared" si="32"/>
        <v>30.7</v>
      </c>
    </row>
    <row r="177" spans="1:8" ht="30.75">
      <c r="A177" s="13" t="s">
        <v>264</v>
      </c>
      <c r="B177" s="22" t="s">
        <v>40</v>
      </c>
      <c r="C177" s="22" t="s">
        <v>31</v>
      </c>
      <c r="D177" s="18" t="s">
        <v>288</v>
      </c>
      <c r="E177" s="18">
        <v>610</v>
      </c>
      <c r="F177" s="7">
        <v>30.7</v>
      </c>
      <c r="G177" s="7">
        <f>H177-F177</f>
        <v>0</v>
      </c>
      <c r="H177" s="7">
        <v>30.7</v>
      </c>
    </row>
    <row r="178" spans="1:8" s="44" customFormat="1" ht="15">
      <c r="A178" s="12" t="s">
        <v>49</v>
      </c>
      <c r="B178" s="19" t="s">
        <v>40</v>
      </c>
      <c r="C178" s="19" t="s">
        <v>33</v>
      </c>
      <c r="D178" s="15"/>
      <c r="E178" s="15"/>
      <c r="F178" s="4">
        <f>F179+F183+F186+F189+F192+F195+F199+F206</f>
        <v>15314.6</v>
      </c>
      <c r="G178" s="4">
        <f>G179+G183+G186+G189+G192+G195+G199+G206</f>
        <v>742.8</v>
      </c>
      <c r="H178" s="4">
        <f>H179+H183+H186+H189+H192+H195+H199+H206</f>
        <v>16057.4</v>
      </c>
    </row>
    <row r="179" spans="1:8" ht="30.75">
      <c r="A179" s="13" t="s">
        <v>105</v>
      </c>
      <c r="B179" s="22" t="s">
        <v>40</v>
      </c>
      <c r="C179" s="22" t="s">
        <v>33</v>
      </c>
      <c r="D179" s="18" t="s">
        <v>161</v>
      </c>
      <c r="E179" s="18"/>
      <c r="F179" s="7">
        <f>F180</f>
        <v>14099.6</v>
      </c>
      <c r="G179" s="7">
        <f aca="true" t="shared" si="33" ref="G179:H181">G180</f>
        <v>0</v>
      </c>
      <c r="H179" s="7">
        <f t="shared" si="33"/>
        <v>14099.6</v>
      </c>
    </row>
    <row r="180" spans="1:8" ht="33" customHeight="1">
      <c r="A180" s="13" t="s">
        <v>107</v>
      </c>
      <c r="B180" s="11" t="s">
        <v>40</v>
      </c>
      <c r="C180" s="11" t="s">
        <v>33</v>
      </c>
      <c r="D180" s="8" t="s">
        <v>177</v>
      </c>
      <c r="E180" s="18"/>
      <c r="F180" s="7">
        <f>F181</f>
        <v>14099.6</v>
      </c>
      <c r="G180" s="7">
        <f t="shared" si="33"/>
        <v>0</v>
      </c>
      <c r="H180" s="7">
        <f t="shared" si="33"/>
        <v>14099.6</v>
      </c>
    </row>
    <row r="181" spans="1:8" ht="30.75">
      <c r="A181" s="13" t="s">
        <v>18</v>
      </c>
      <c r="B181" s="22" t="s">
        <v>40</v>
      </c>
      <c r="C181" s="22" t="s">
        <v>33</v>
      </c>
      <c r="D181" s="18" t="s">
        <v>182</v>
      </c>
      <c r="E181" s="18"/>
      <c r="F181" s="7">
        <f>F182</f>
        <v>14099.6</v>
      </c>
      <c r="G181" s="7">
        <f t="shared" si="33"/>
        <v>0</v>
      </c>
      <c r="H181" s="7">
        <f t="shared" si="33"/>
        <v>14099.6</v>
      </c>
    </row>
    <row r="182" spans="1:8" ht="15">
      <c r="A182" s="13" t="s">
        <v>13</v>
      </c>
      <c r="B182" s="22" t="s">
        <v>40</v>
      </c>
      <c r="C182" s="22" t="s">
        <v>33</v>
      </c>
      <c r="D182" s="18" t="s">
        <v>182</v>
      </c>
      <c r="E182" s="6" t="s">
        <v>71</v>
      </c>
      <c r="F182" s="7">
        <v>14099.6</v>
      </c>
      <c r="G182" s="7">
        <f>H182-F182</f>
        <v>0</v>
      </c>
      <c r="H182" s="7">
        <v>14099.6</v>
      </c>
    </row>
    <row r="183" spans="1:8" ht="93">
      <c r="A183" s="31" t="s">
        <v>289</v>
      </c>
      <c r="B183" s="22" t="s">
        <v>40</v>
      </c>
      <c r="C183" s="43" t="s">
        <v>33</v>
      </c>
      <c r="D183" s="18" t="s">
        <v>164</v>
      </c>
      <c r="E183" s="18"/>
      <c r="F183" s="14">
        <f aca="true" t="shared" si="34" ref="F183:H184">F184</f>
        <v>30</v>
      </c>
      <c r="G183" s="14">
        <f t="shared" si="34"/>
        <v>0</v>
      </c>
      <c r="H183" s="14">
        <f t="shared" si="34"/>
        <v>30</v>
      </c>
    </row>
    <row r="184" spans="1:8" ht="30.75">
      <c r="A184" s="13" t="s">
        <v>120</v>
      </c>
      <c r="B184" s="22" t="s">
        <v>40</v>
      </c>
      <c r="C184" s="43" t="s">
        <v>33</v>
      </c>
      <c r="D184" s="18" t="s">
        <v>165</v>
      </c>
      <c r="E184" s="18"/>
      <c r="F184" s="14">
        <f t="shared" si="34"/>
        <v>30</v>
      </c>
      <c r="G184" s="14">
        <f t="shared" si="34"/>
        <v>0</v>
      </c>
      <c r="H184" s="14">
        <f t="shared" si="34"/>
        <v>30</v>
      </c>
    </row>
    <row r="185" spans="1:8" ht="15">
      <c r="A185" s="13" t="s">
        <v>13</v>
      </c>
      <c r="B185" s="22" t="s">
        <v>40</v>
      </c>
      <c r="C185" s="43" t="s">
        <v>33</v>
      </c>
      <c r="D185" s="18" t="s">
        <v>165</v>
      </c>
      <c r="E185" s="18">
        <v>610</v>
      </c>
      <c r="F185" s="7">
        <v>30</v>
      </c>
      <c r="G185" s="7">
        <f>H185-F185</f>
        <v>0</v>
      </c>
      <c r="H185" s="7">
        <v>30</v>
      </c>
    </row>
    <row r="186" spans="1:8" ht="46.5">
      <c r="A186" s="31" t="s">
        <v>240</v>
      </c>
      <c r="B186" s="22" t="s">
        <v>40</v>
      </c>
      <c r="C186" s="43" t="s">
        <v>33</v>
      </c>
      <c r="D186" s="18" t="s">
        <v>224</v>
      </c>
      <c r="E186" s="18"/>
      <c r="F186" s="14">
        <f aca="true" t="shared" si="35" ref="F186:H187">F187</f>
        <v>16</v>
      </c>
      <c r="G186" s="14">
        <f t="shared" si="35"/>
        <v>0</v>
      </c>
      <c r="H186" s="14">
        <f t="shared" si="35"/>
        <v>16</v>
      </c>
    </row>
    <row r="187" spans="1:8" ht="30.75">
      <c r="A187" s="13" t="s">
        <v>120</v>
      </c>
      <c r="B187" s="22" t="s">
        <v>40</v>
      </c>
      <c r="C187" s="43" t="s">
        <v>33</v>
      </c>
      <c r="D187" s="18" t="s">
        <v>225</v>
      </c>
      <c r="E187" s="18"/>
      <c r="F187" s="14">
        <f t="shared" si="35"/>
        <v>16</v>
      </c>
      <c r="G187" s="14">
        <f t="shared" si="35"/>
        <v>0</v>
      </c>
      <c r="H187" s="14">
        <f t="shared" si="35"/>
        <v>16</v>
      </c>
    </row>
    <row r="188" spans="1:8" ht="15">
      <c r="A188" s="13" t="s">
        <v>13</v>
      </c>
      <c r="B188" s="22" t="s">
        <v>40</v>
      </c>
      <c r="C188" s="43" t="s">
        <v>33</v>
      </c>
      <c r="D188" s="18" t="s">
        <v>225</v>
      </c>
      <c r="E188" s="18">
        <v>610</v>
      </c>
      <c r="F188" s="7">
        <v>16</v>
      </c>
      <c r="G188" s="7">
        <f>H188-F188</f>
        <v>0</v>
      </c>
      <c r="H188" s="7">
        <v>16</v>
      </c>
    </row>
    <row r="189" spans="1:8" s="60" customFormat="1" ht="46.5">
      <c r="A189" s="59" t="s">
        <v>284</v>
      </c>
      <c r="B189" s="22" t="s">
        <v>40</v>
      </c>
      <c r="C189" s="43" t="s">
        <v>33</v>
      </c>
      <c r="D189" s="11" t="s">
        <v>247</v>
      </c>
      <c r="E189" s="18"/>
      <c r="F189" s="7">
        <f aca="true" t="shared" si="36" ref="F189:H190">F190</f>
        <v>629</v>
      </c>
      <c r="G189" s="7">
        <f t="shared" si="36"/>
        <v>0</v>
      </c>
      <c r="H189" s="7">
        <f t="shared" si="36"/>
        <v>629</v>
      </c>
    </row>
    <row r="190" spans="1:8" s="60" customFormat="1" ht="62.25">
      <c r="A190" s="57" t="s">
        <v>239</v>
      </c>
      <c r="B190" s="22" t="s">
        <v>40</v>
      </c>
      <c r="C190" s="43" t="s">
        <v>33</v>
      </c>
      <c r="D190" s="18" t="s">
        <v>260</v>
      </c>
      <c r="E190" s="18"/>
      <c r="F190" s="7">
        <f t="shared" si="36"/>
        <v>629</v>
      </c>
      <c r="G190" s="7">
        <f t="shared" si="36"/>
        <v>0</v>
      </c>
      <c r="H190" s="7">
        <f t="shared" si="36"/>
        <v>629</v>
      </c>
    </row>
    <row r="191" spans="1:8" s="60" customFormat="1" ht="15">
      <c r="A191" s="58" t="s">
        <v>13</v>
      </c>
      <c r="B191" s="22" t="s">
        <v>40</v>
      </c>
      <c r="C191" s="43" t="s">
        <v>33</v>
      </c>
      <c r="D191" s="18" t="s">
        <v>260</v>
      </c>
      <c r="E191" s="18">
        <v>610</v>
      </c>
      <c r="F191" s="7">
        <v>629</v>
      </c>
      <c r="G191" s="7">
        <f>H191-F191</f>
        <v>0</v>
      </c>
      <c r="H191" s="7">
        <v>629</v>
      </c>
    </row>
    <row r="192" spans="1:8" ht="30.75">
      <c r="A192" s="30" t="s">
        <v>397</v>
      </c>
      <c r="B192" s="6" t="s">
        <v>40</v>
      </c>
      <c r="C192" s="6" t="s">
        <v>33</v>
      </c>
      <c r="D192" s="8" t="s">
        <v>200</v>
      </c>
      <c r="E192" s="18"/>
      <c r="F192" s="7">
        <f aca="true" t="shared" si="37" ref="F192:H193">F193</f>
        <v>10</v>
      </c>
      <c r="G192" s="7">
        <f t="shared" si="37"/>
        <v>0</v>
      </c>
      <c r="H192" s="7">
        <f t="shared" si="37"/>
        <v>10</v>
      </c>
    </row>
    <row r="193" spans="1:8" ht="30.75">
      <c r="A193" s="13" t="s">
        <v>120</v>
      </c>
      <c r="B193" s="6" t="s">
        <v>40</v>
      </c>
      <c r="C193" s="6" t="s">
        <v>33</v>
      </c>
      <c r="D193" s="8" t="s">
        <v>228</v>
      </c>
      <c r="E193" s="18"/>
      <c r="F193" s="7">
        <f t="shared" si="37"/>
        <v>10</v>
      </c>
      <c r="G193" s="7">
        <f t="shared" si="37"/>
        <v>0</v>
      </c>
      <c r="H193" s="7">
        <f t="shared" si="37"/>
        <v>10</v>
      </c>
    </row>
    <row r="194" spans="1:8" ht="15">
      <c r="A194" s="58" t="s">
        <v>13</v>
      </c>
      <c r="B194" s="43" t="s">
        <v>40</v>
      </c>
      <c r="C194" s="22" t="s">
        <v>33</v>
      </c>
      <c r="D194" s="8" t="s">
        <v>228</v>
      </c>
      <c r="E194" s="18">
        <v>610</v>
      </c>
      <c r="F194" s="7">
        <v>10</v>
      </c>
      <c r="G194" s="7">
        <f>H194-F193</f>
        <v>0</v>
      </c>
      <c r="H194" s="7">
        <v>10</v>
      </c>
    </row>
    <row r="195" spans="1:8" ht="46.5">
      <c r="A195" s="30" t="s">
        <v>290</v>
      </c>
      <c r="B195" s="6" t="s">
        <v>40</v>
      </c>
      <c r="C195" s="6" t="s">
        <v>33</v>
      </c>
      <c r="D195" s="6" t="s">
        <v>179</v>
      </c>
      <c r="E195" s="6"/>
      <c r="F195" s="7">
        <f>F196+F203</f>
        <v>330</v>
      </c>
      <c r="G195" s="7">
        <f>G196+G203</f>
        <v>0</v>
      </c>
      <c r="H195" s="7">
        <f>H196+H203</f>
        <v>330</v>
      </c>
    </row>
    <row r="196" spans="1:8" ht="30.75">
      <c r="A196" s="30" t="s">
        <v>291</v>
      </c>
      <c r="B196" s="6" t="s">
        <v>40</v>
      </c>
      <c r="C196" s="6" t="s">
        <v>33</v>
      </c>
      <c r="D196" s="6" t="s">
        <v>180</v>
      </c>
      <c r="E196" s="6"/>
      <c r="F196" s="7">
        <f aca="true" t="shared" si="38" ref="F196:H197">F197</f>
        <v>200</v>
      </c>
      <c r="G196" s="7">
        <f t="shared" si="38"/>
        <v>0</v>
      </c>
      <c r="H196" s="7">
        <f t="shared" si="38"/>
        <v>200</v>
      </c>
    </row>
    <row r="197" spans="1:8" ht="75" customHeight="1">
      <c r="A197" s="29" t="s">
        <v>358</v>
      </c>
      <c r="B197" s="6" t="s">
        <v>40</v>
      </c>
      <c r="C197" s="6" t="s">
        <v>33</v>
      </c>
      <c r="D197" s="20" t="s">
        <v>293</v>
      </c>
      <c r="E197" s="27"/>
      <c r="F197" s="7">
        <f t="shared" si="38"/>
        <v>200</v>
      </c>
      <c r="G197" s="7">
        <f t="shared" si="38"/>
        <v>0</v>
      </c>
      <c r="H197" s="7">
        <f t="shared" si="38"/>
        <v>200</v>
      </c>
    </row>
    <row r="198" spans="1:8" ht="15">
      <c r="A198" s="29" t="s">
        <v>13</v>
      </c>
      <c r="B198" s="6" t="s">
        <v>40</v>
      </c>
      <c r="C198" s="6" t="s">
        <v>33</v>
      </c>
      <c r="D198" s="20" t="s">
        <v>293</v>
      </c>
      <c r="E198" s="27" t="s">
        <v>71</v>
      </c>
      <c r="F198" s="7">
        <v>200</v>
      </c>
      <c r="G198" s="7">
        <f>H198-F198</f>
        <v>0</v>
      </c>
      <c r="H198" s="7">
        <v>200</v>
      </c>
    </row>
    <row r="199" spans="1:8" ht="46.5">
      <c r="A199" s="31" t="s">
        <v>351</v>
      </c>
      <c r="B199" s="11" t="s">
        <v>40</v>
      </c>
      <c r="C199" s="11" t="s">
        <v>33</v>
      </c>
      <c r="D199" s="11" t="s">
        <v>179</v>
      </c>
      <c r="E199" s="11"/>
      <c r="F199" s="7">
        <f>F200</f>
        <v>200</v>
      </c>
      <c r="G199" s="7">
        <f aca="true" t="shared" si="39" ref="G199:H201">G200</f>
        <v>-200</v>
      </c>
      <c r="H199" s="7">
        <f t="shared" si="39"/>
        <v>0</v>
      </c>
    </row>
    <row r="200" spans="1:8" ht="61.5" customHeight="1">
      <c r="A200" s="31" t="s">
        <v>305</v>
      </c>
      <c r="B200" s="11" t="s">
        <v>40</v>
      </c>
      <c r="C200" s="11" t="s">
        <v>33</v>
      </c>
      <c r="D200" s="11" t="s">
        <v>190</v>
      </c>
      <c r="E200" s="11"/>
      <c r="F200" s="7">
        <f>F201</f>
        <v>200</v>
      </c>
      <c r="G200" s="7">
        <f t="shared" si="39"/>
        <v>-200</v>
      </c>
      <c r="H200" s="7">
        <f t="shared" si="39"/>
        <v>0</v>
      </c>
    </row>
    <row r="201" spans="1:8" ht="30.75">
      <c r="A201" s="65" t="s">
        <v>306</v>
      </c>
      <c r="B201" s="11" t="s">
        <v>40</v>
      </c>
      <c r="C201" s="11" t="s">
        <v>33</v>
      </c>
      <c r="D201" s="11" t="s">
        <v>255</v>
      </c>
      <c r="E201" s="11"/>
      <c r="F201" s="7">
        <f>F202</f>
        <v>200</v>
      </c>
      <c r="G201" s="7">
        <f t="shared" si="39"/>
        <v>-200</v>
      </c>
      <c r="H201" s="7">
        <f t="shared" si="39"/>
        <v>0</v>
      </c>
    </row>
    <row r="202" spans="1:8" ht="46.5">
      <c r="A202" s="13" t="s">
        <v>307</v>
      </c>
      <c r="B202" s="11" t="s">
        <v>40</v>
      </c>
      <c r="C202" s="11" t="s">
        <v>33</v>
      </c>
      <c r="D202" s="11" t="s">
        <v>255</v>
      </c>
      <c r="E202" s="11" t="s">
        <v>17</v>
      </c>
      <c r="F202" s="7">
        <v>200</v>
      </c>
      <c r="G202" s="7">
        <f>H202-F202</f>
        <v>-200</v>
      </c>
      <c r="H202" s="7">
        <v>0</v>
      </c>
    </row>
    <row r="203" spans="1:8" ht="46.5">
      <c r="A203" s="31" t="s">
        <v>292</v>
      </c>
      <c r="B203" s="6" t="s">
        <v>40</v>
      </c>
      <c r="C203" s="6" t="s">
        <v>33</v>
      </c>
      <c r="D203" s="8" t="s">
        <v>241</v>
      </c>
      <c r="E203" s="6"/>
      <c r="F203" s="7">
        <f aca="true" t="shared" si="40" ref="F203:H204">F204</f>
        <v>130</v>
      </c>
      <c r="G203" s="7">
        <f t="shared" si="40"/>
        <v>0</v>
      </c>
      <c r="H203" s="7">
        <f t="shared" si="40"/>
        <v>130</v>
      </c>
    </row>
    <row r="204" spans="1:8" ht="30.75">
      <c r="A204" s="13" t="s">
        <v>120</v>
      </c>
      <c r="B204" s="6" t="s">
        <v>40</v>
      </c>
      <c r="C204" s="6" t="s">
        <v>33</v>
      </c>
      <c r="D204" s="52" t="s">
        <v>363</v>
      </c>
      <c r="E204" s="6"/>
      <c r="F204" s="7">
        <f t="shared" si="40"/>
        <v>130</v>
      </c>
      <c r="G204" s="7">
        <f t="shared" si="40"/>
        <v>0</v>
      </c>
      <c r="H204" s="7">
        <f t="shared" si="40"/>
        <v>130</v>
      </c>
    </row>
    <row r="205" spans="1:8" ht="15">
      <c r="A205" s="13" t="s">
        <v>13</v>
      </c>
      <c r="B205" s="6" t="s">
        <v>40</v>
      </c>
      <c r="C205" s="6" t="s">
        <v>33</v>
      </c>
      <c r="D205" s="52" t="s">
        <v>363</v>
      </c>
      <c r="E205" s="6" t="s">
        <v>71</v>
      </c>
      <c r="F205" s="7">
        <v>130</v>
      </c>
      <c r="G205" s="7">
        <f>H205-F205</f>
        <v>0</v>
      </c>
      <c r="H205" s="7">
        <v>130</v>
      </c>
    </row>
    <row r="206" spans="1:8" ht="15">
      <c r="A206" s="13" t="s">
        <v>408</v>
      </c>
      <c r="B206" s="6" t="s">
        <v>40</v>
      </c>
      <c r="C206" s="6" t="s">
        <v>33</v>
      </c>
      <c r="D206" s="52" t="s">
        <v>409</v>
      </c>
      <c r="E206" s="6"/>
      <c r="F206" s="7">
        <f aca="true" t="shared" si="41" ref="F206:H207">F207</f>
        <v>0</v>
      </c>
      <c r="G206" s="7">
        <f t="shared" si="41"/>
        <v>942.8</v>
      </c>
      <c r="H206" s="7">
        <f t="shared" si="41"/>
        <v>942.8</v>
      </c>
    </row>
    <row r="207" spans="1:8" ht="30.75">
      <c r="A207" s="13" t="s">
        <v>120</v>
      </c>
      <c r="B207" s="6" t="s">
        <v>40</v>
      </c>
      <c r="C207" s="6" t="s">
        <v>33</v>
      </c>
      <c r="D207" s="52" t="s">
        <v>410</v>
      </c>
      <c r="E207" s="6"/>
      <c r="F207" s="7">
        <f t="shared" si="41"/>
        <v>0</v>
      </c>
      <c r="G207" s="7">
        <f t="shared" si="41"/>
        <v>942.8</v>
      </c>
      <c r="H207" s="7">
        <f t="shared" si="41"/>
        <v>942.8</v>
      </c>
    </row>
    <row r="208" spans="1:8" ht="30.75">
      <c r="A208" s="13" t="s">
        <v>264</v>
      </c>
      <c r="B208" s="6" t="s">
        <v>40</v>
      </c>
      <c r="C208" s="6" t="s">
        <v>33</v>
      </c>
      <c r="D208" s="52" t="s">
        <v>410</v>
      </c>
      <c r="E208" s="6" t="s">
        <v>71</v>
      </c>
      <c r="F208" s="7">
        <v>0</v>
      </c>
      <c r="G208" s="7">
        <f>H208-F208</f>
        <v>942.8</v>
      </c>
      <c r="H208" s="7">
        <v>942.8</v>
      </c>
    </row>
    <row r="209" spans="1:8" s="44" customFormat="1" ht="15">
      <c r="A209" s="12" t="s">
        <v>236</v>
      </c>
      <c r="B209" s="19" t="s">
        <v>40</v>
      </c>
      <c r="C209" s="19" t="s">
        <v>35</v>
      </c>
      <c r="D209" s="15"/>
      <c r="E209" s="15"/>
      <c r="F209" s="4">
        <f>F212+F210+F221+F215+F225</f>
        <v>7987.599999999999</v>
      </c>
      <c r="G209" s="4">
        <f>G212+G210+G221+G215+G225</f>
        <v>-712.1999999999998</v>
      </c>
      <c r="H209" s="4">
        <f>H212+H210+H221+H215+H225</f>
        <v>7275.400000000001</v>
      </c>
    </row>
    <row r="210" spans="1:8" ht="30.75">
      <c r="A210" s="5" t="s">
        <v>108</v>
      </c>
      <c r="B210" s="22" t="s">
        <v>40</v>
      </c>
      <c r="C210" s="22" t="s">
        <v>35</v>
      </c>
      <c r="D210" s="18" t="s">
        <v>183</v>
      </c>
      <c r="E210" s="18"/>
      <c r="F210" s="7">
        <f>F211</f>
        <v>4612.8</v>
      </c>
      <c r="G210" s="7">
        <f>G211</f>
        <v>0</v>
      </c>
      <c r="H210" s="7">
        <f>H211</f>
        <v>4612.8</v>
      </c>
    </row>
    <row r="211" spans="1:8" ht="15">
      <c r="A211" s="13" t="s">
        <v>13</v>
      </c>
      <c r="B211" s="22" t="s">
        <v>40</v>
      </c>
      <c r="C211" s="22" t="s">
        <v>35</v>
      </c>
      <c r="D211" s="18" t="s">
        <v>183</v>
      </c>
      <c r="E211" s="18">
        <v>610</v>
      </c>
      <c r="F211" s="7">
        <v>4612.8</v>
      </c>
      <c r="G211" s="7">
        <f>H211-F211</f>
        <v>0</v>
      </c>
      <c r="H211" s="7">
        <v>4612.8</v>
      </c>
    </row>
    <row r="212" spans="1:8" s="60" customFormat="1" ht="46.5">
      <c r="A212" s="31" t="s">
        <v>375</v>
      </c>
      <c r="B212" s="22" t="s">
        <v>40</v>
      </c>
      <c r="C212" s="22" t="s">
        <v>35</v>
      </c>
      <c r="D212" s="18" t="s">
        <v>233</v>
      </c>
      <c r="E212" s="18"/>
      <c r="F212" s="7">
        <f aca="true" t="shared" si="42" ref="F212:H213">F213</f>
        <v>20</v>
      </c>
      <c r="G212" s="7">
        <f t="shared" si="42"/>
        <v>0</v>
      </c>
      <c r="H212" s="7">
        <f t="shared" si="42"/>
        <v>20</v>
      </c>
    </row>
    <row r="213" spans="1:8" s="60" customFormat="1" ht="30.75">
      <c r="A213" s="13" t="s">
        <v>120</v>
      </c>
      <c r="B213" s="22" t="s">
        <v>40</v>
      </c>
      <c r="C213" s="22" t="s">
        <v>35</v>
      </c>
      <c r="D213" s="18" t="s">
        <v>232</v>
      </c>
      <c r="E213" s="18"/>
      <c r="F213" s="7">
        <f t="shared" si="42"/>
        <v>20</v>
      </c>
      <c r="G213" s="7">
        <f t="shared" si="42"/>
        <v>0</v>
      </c>
      <c r="H213" s="7">
        <f t="shared" si="42"/>
        <v>20</v>
      </c>
    </row>
    <row r="214" spans="1:8" s="60" customFormat="1" ht="30.75">
      <c r="A214" s="13" t="s">
        <v>75</v>
      </c>
      <c r="B214" s="22" t="s">
        <v>40</v>
      </c>
      <c r="C214" s="22" t="s">
        <v>35</v>
      </c>
      <c r="D214" s="18" t="s">
        <v>232</v>
      </c>
      <c r="E214" s="18">
        <v>610</v>
      </c>
      <c r="F214" s="7">
        <v>20</v>
      </c>
      <c r="G214" s="7">
        <f>H214-F214</f>
        <v>0</v>
      </c>
      <c r="H214" s="7">
        <v>20</v>
      </c>
    </row>
    <row r="215" spans="1:8" ht="30.75">
      <c r="A215" s="30" t="s">
        <v>294</v>
      </c>
      <c r="B215" s="22" t="s">
        <v>40</v>
      </c>
      <c r="C215" s="22" t="s">
        <v>35</v>
      </c>
      <c r="D215" s="18" t="s">
        <v>184</v>
      </c>
      <c r="E215" s="18"/>
      <c r="F215" s="7">
        <f>F216</f>
        <v>3196.6</v>
      </c>
      <c r="G215" s="7">
        <f>G216</f>
        <v>-712.1999999999998</v>
      </c>
      <c r="H215" s="7">
        <f>H216</f>
        <v>2484.4</v>
      </c>
    </row>
    <row r="216" spans="1:8" ht="30.75">
      <c r="A216" s="30" t="s">
        <v>118</v>
      </c>
      <c r="B216" s="22" t="s">
        <v>40</v>
      </c>
      <c r="C216" s="22" t="s">
        <v>35</v>
      </c>
      <c r="D216" s="18" t="s">
        <v>185</v>
      </c>
      <c r="E216" s="18"/>
      <c r="F216" s="7">
        <f>F217+F219</f>
        <v>3196.6</v>
      </c>
      <c r="G216" s="7">
        <f>G217+G219</f>
        <v>-712.1999999999998</v>
      </c>
      <c r="H216" s="7">
        <f>H217+H219</f>
        <v>2484.4</v>
      </c>
    </row>
    <row r="217" spans="1:8" ht="30.75">
      <c r="A217" s="5" t="s">
        <v>108</v>
      </c>
      <c r="B217" s="22" t="s">
        <v>40</v>
      </c>
      <c r="C217" s="22" t="s">
        <v>35</v>
      </c>
      <c r="D217" s="18" t="s">
        <v>186</v>
      </c>
      <c r="E217" s="18"/>
      <c r="F217" s="7">
        <f>F218</f>
        <v>3146.6</v>
      </c>
      <c r="G217" s="7">
        <f>G218</f>
        <v>-712.1999999999998</v>
      </c>
      <c r="H217" s="7">
        <f>H218</f>
        <v>2434.4</v>
      </c>
    </row>
    <row r="218" spans="1:8" ht="15">
      <c r="A218" s="13" t="s">
        <v>13</v>
      </c>
      <c r="B218" s="22" t="s">
        <v>40</v>
      </c>
      <c r="C218" s="22" t="s">
        <v>35</v>
      </c>
      <c r="D218" s="18" t="s">
        <v>186</v>
      </c>
      <c r="E218" s="18">
        <v>610</v>
      </c>
      <c r="F218" s="7">
        <v>3146.6</v>
      </c>
      <c r="G218" s="7">
        <f>H218-F218</f>
        <v>-712.1999999999998</v>
      </c>
      <c r="H218" s="7">
        <v>2434.4</v>
      </c>
    </row>
    <row r="219" spans="1:8" ht="15">
      <c r="A219" s="13" t="s">
        <v>119</v>
      </c>
      <c r="B219" s="22" t="s">
        <v>40</v>
      </c>
      <c r="C219" s="22" t="s">
        <v>35</v>
      </c>
      <c r="D219" s="18" t="s">
        <v>253</v>
      </c>
      <c r="E219" s="18"/>
      <c r="F219" s="7">
        <f>F220</f>
        <v>50</v>
      </c>
      <c r="G219" s="7">
        <f>G220</f>
        <v>0</v>
      </c>
      <c r="H219" s="7">
        <f>H220</f>
        <v>50</v>
      </c>
    </row>
    <row r="220" spans="1:8" ht="15">
      <c r="A220" s="13" t="s">
        <v>13</v>
      </c>
      <c r="B220" s="22" t="s">
        <v>40</v>
      </c>
      <c r="C220" s="22" t="s">
        <v>35</v>
      </c>
      <c r="D220" s="18" t="s">
        <v>253</v>
      </c>
      <c r="E220" s="18">
        <v>610</v>
      </c>
      <c r="F220" s="7">
        <v>50</v>
      </c>
      <c r="G220" s="7">
        <f>H220-F220</f>
        <v>0</v>
      </c>
      <c r="H220" s="7">
        <v>50</v>
      </c>
    </row>
    <row r="221" spans="1:8" ht="46.5">
      <c r="A221" s="30" t="s">
        <v>300</v>
      </c>
      <c r="B221" s="6" t="s">
        <v>40</v>
      </c>
      <c r="C221" s="6" t="s">
        <v>35</v>
      </c>
      <c r="D221" s="6" t="s">
        <v>179</v>
      </c>
      <c r="E221" s="6"/>
      <c r="F221" s="7">
        <f>F222</f>
        <v>150</v>
      </c>
      <c r="G221" s="7">
        <f aca="true" t="shared" si="43" ref="G221:H223">G222</f>
        <v>0</v>
      </c>
      <c r="H221" s="7">
        <f t="shared" si="43"/>
        <v>150</v>
      </c>
    </row>
    <row r="222" spans="1:8" ht="46.5">
      <c r="A222" s="31" t="s">
        <v>292</v>
      </c>
      <c r="B222" s="6" t="s">
        <v>40</v>
      </c>
      <c r="C222" s="6" t="s">
        <v>35</v>
      </c>
      <c r="D222" s="6" t="s">
        <v>241</v>
      </c>
      <c r="E222" s="6"/>
      <c r="F222" s="7">
        <f>F223</f>
        <v>150</v>
      </c>
      <c r="G222" s="7">
        <f t="shared" si="43"/>
        <v>0</v>
      </c>
      <c r="H222" s="7">
        <f t="shared" si="43"/>
        <v>150</v>
      </c>
    </row>
    <row r="223" spans="1:8" ht="30.75">
      <c r="A223" s="13" t="s">
        <v>120</v>
      </c>
      <c r="B223" s="6" t="s">
        <v>40</v>
      </c>
      <c r="C223" s="6" t="s">
        <v>35</v>
      </c>
      <c r="D223" s="6" t="s">
        <v>363</v>
      </c>
      <c r="E223" s="6"/>
      <c r="F223" s="7">
        <f>F224</f>
        <v>150</v>
      </c>
      <c r="G223" s="7">
        <f t="shared" si="43"/>
        <v>0</v>
      </c>
      <c r="H223" s="7">
        <f t="shared" si="43"/>
        <v>150</v>
      </c>
    </row>
    <row r="224" spans="1:8" ht="15">
      <c r="A224" s="13" t="s">
        <v>13</v>
      </c>
      <c r="B224" s="6" t="s">
        <v>40</v>
      </c>
      <c r="C224" s="6" t="s">
        <v>35</v>
      </c>
      <c r="D224" s="6" t="s">
        <v>363</v>
      </c>
      <c r="E224" s="6" t="s">
        <v>71</v>
      </c>
      <c r="F224" s="7">
        <v>150</v>
      </c>
      <c r="G224" s="7">
        <f>H224-F224</f>
        <v>0</v>
      </c>
      <c r="H224" s="7">
        <v>150</v>
      </c>
    </row>
    <row r="225" spans="1:8" ht="62.25">
      <c r="A225" s="13" t="s">
        <v>285</v>
      </c>
      <c r="B225" s="6" t="s">
        <v>40</v>
      </c>
      <c r="C225" s="6" t="s">
        <v>35</v>
      </c>
      <c r="D225" s="18" t="s">
        <v>287</v>
      </c>
      <c r="E225" s="6"/>
      <c r="F225" s="7">
        <f aca="true" t="shared" si="44" ref="F225:H226">F226</f>
        <v>8.2</v>
      </c>
      <c r="G225" s="7">
        <f t="shared" si="44"/>
        <v>0</v>
      </c>
      <c r="H225" s="7">
        <f t="shared" si="44"/>
        <v>8.2</v>
      </c>
    </row>
    <row r="226" spans="1:8" ht="46.5">
      <c r="A226" s="13" t="s">
        <v>286</v>
      </c>
      <c r="B226" s="6" t="s">
        <v>40</v>
      </c>
      <c r="C226" s="6" t="s">
        <v>35</v>
      </c>
      <c r="D226" s="18" t="s">
        <v>288</v>
      </c>
      <c r="E226" s="6"/>
      <c r="F226" s="7">
        <f t="shared" si="44"/>
        <v>8.2</v>
      </c>
      <c r="G226" s="7">
        <f t="shared" si="44"/>
        <v>0</v>
      </c>
      <c r="H226" s="7">
        <f t="shared" si="44"/>
        <v>8.2</v>
      </c>
    </row>
    <row r="227" spans="1:8" ht="62.25">
      <c r="A227" s="13" t="s">
        <v>295</v>
      </c>
      <c r="B227" s="6" t="s">
        <v>40</v>
      </c>
      <c r="C227" s="6" t="s">
        <v>35</v>
      </c>
      <c r="D227" s="18" t="s">
        <v>288</v>
      </c>
      <c r="E227" s="6" t="s">
        <v>71</v>
      </c>
      <c r="F227" s="7">
        <v>8.2</v>
      </c>
      <c r="G227" s="7">
        <f>H227-F227</f>
        <v>0</v>
      </c>
      <c r="H227" s="7">
        <v>8.2</v>
      </c>
    </row>
    <row r="228" spans="1:8" s="44" customFormat="1" ht="15.75" customHeight="1">
      <c r="A228" s="49" t="s">
        <v>126</v>
      </c>
      <c r="B228" s="19" t="s">
        <v>40</v>
      </c>
      <c r="C228" s="19" t="s">
        <v>40</v>
      </c>
      <c r="D228" s="50"/>
      <c r="E228" s="51"/>
      <c r="F228" s="4">
        <f>F229+F233+F236</f>
        <v>144</v>
      </c>
      <c r="G228" s="4">
        <f>G229+G233+G236</f>
        <v>0</v>
      </c>
      <c r="H228" s="4">
        <f>H229+H233+H236</f>
        <v>144</v>
      </c>
    </row>
    <row r="229" spans="1:8" ht="46.5">
      <c r="A229" s="30" t="s">
        <v>290</v>
      </c>
      <c r="B229" s="6" t="s">
        <v>40</v>
      </c>
      <c r="C229" s="6" t="s">
        <v>40</v>
      </c>
      <c r="D229" s="6" t="s">
        <v>179</v>
      </c>
      <c r="E229" s="6"/>
      <c r="F229" s="7">
        <f>F230</f>
        <v>79</v>
      </c>
      <c r="G229" s="7">
        <f aca="true" t="shared" si="45" ref="G229:H231">G230</f>
        <v>0</v>
      </c>
      <c r="H229" s="7">
        <f t="shared" si="45"/>
        <v>79</v>
      </c>
    </row>
    <row r="230" spans="1:8" ht="30.75">
      <c r="A230" s="31" t="s">
        <v>301</v>
      </c>
      <c r="B230" s="6" t="s">
        <v>40</v>
      </c>
      <c r="C230" s="6" t="s">
        <v>40</v>
      </c>
      <c r="D230" s="6" t="s">
        <v>190</v>
      </c>
      <c r="E230" s="6"/>
      <c r="F230" s="7">
        <f>F231</f>
        <v>79</v>
      </c>
      <c r="G230" s="7">
        <f t="shared" si="45"/>
        <v>0</v>
      </c>
      <c r="H230" s="7">
        <f t="shared" si="45"/>
        <v>79</v>
      </c>
    </row>
    <row r="231" spans="1:8" ht="30.75">
      <c r="A231" s="13" t="s">
        <v>120</v>
      </c>
      <c r="B231" s="6" t="s">
        <v>40</v>
      </c>
      <c r="C231" s="6" t="s">
        <v>40</v>
      </c>
      <c r="D231" s="6" t="s">
        <v>229</v>
      </c>
      <c r="E231" s="6"/>
      <c r="F231" s="7">
        <f>F232</f>
        <v>79</v>
      </c>
      <c r="G231" s="7">
        <f t="shared" si="45"/>
        <v>0</v>
      </c>
      <c r="H231" s="7">
        <f t="shared" si="45"/>
        <v>79</v>
      </c>
    </row>
    <row r="232" spans="1:8" ht="30.75">
      <c r="A232" s="13" t="s">
        <v>75</v>
      </c>
      <c r="B232" s="6" t="s">
        <v>40</v>
      </c>
      <c r="C232" s="6" t="s">
        <v>40</v>
      </c>
      <c r="D232" s="6" t="s">
        <v>229</v>
      </c>
      <c r="E232" s="6" t="s">
        <v>17</v>
      </c>
      <c r="F232" s="7">
        <v>79</v>
      </c>
      <c r="G232" s="7">
        <f>H232-F232</f>
        <v>0</v>
      </c>
      <c r="H232" s="7">
        <v>79</v>
      </c>
    </row>
    <row r="233" spans="1:8" ht="62.25">
      <c r="A233" s="31" t="s">
        <v>302</v>
      </c>
      <c r="B233" s="6" t="s">
        <v>40</v>
      </c>
      <c r="C233" s="6" t="s">
        <v>40</v>
      </c>
      <c r="D233" s="6" t="s">
        <v>303</v>
      </c>
      <c r="E233" s="6"/>
      <c r="F233" s="7">
        <f aca="true" t="shared" si="46" ref="F233:H234">F234</f>
        <v>50</v>
      </c>
      <c r="G233" s="7">
        <f t="shared" si="46"/>
        <v>0</v>
      </c>
      <c r="H233" s="7">
        <f t="shared" si="46"/>
        <v>50</v>
      </c>
    </row>
    <row r="234" spans="1:8" ht="30.75">
      <c r="A234" s="13" t="s">
        <v>120</v>
      </c>
      <c r="B234" s="6" t="s">
        <v>40</v>
      </c>
      <c r="C234" s="6" t="s">
        <v>40</v>
      </c>
      <c r="D234" s="6" t="s">
        <v>304</v>
      </c>
      <c r="E234" s="6"/>
      <c r="F234" s="7">
        <f t="shared" si="46"/>
        <v>50</v>
      </c>
      <c r="G234" s="7">
        <f t="shared" si="46"/>
        <v>0</v>
      </c>
      <c r="H234" s="7">
        <f t="shared" si="46"/>
        <v>50</v>
      </c>
    </row>
    <row r="235" spans="1:8" ht="30.75">
      <c r="A235" s="13" t="s">
        <v>75</v>
      </c>
      <c r="B235" s="6" t="s">
        <v>40</v>
      </c>
      <c r="C235" s="6" t="s">
        <v>40</v>
      </c>
      <c r="D235" s="6" t="s">
        <v>304</v>
      </c>
      <c r="E235" s="6" t="s">
        <v>364</v>
      </c>
      <c r="F235" s="7">
        <v>50</v>
      </c>
      <c r="G235" s="7">
        <f>H235-F235</f>
        <v>0</v>
      </c>
      <c r="H235" s="7">
        <v>50</v>
      </c>
    </row>
    <row r="236" spans="1:8" ht="62.25">
      <c r="A236" s="31" t="s">
        <v>311</v>
      </c>
      <c r="B236" s="6" t="s">
        <v>40</v>
      </c>
      <c r="C236" s="6" t="s">
        <v>40</v>
      </c>
      <c r="D236" s="6" t="s">
        <v>237</v>
      </c>
      <c r="E236" s="6"/>
      <c r="F236" s="7">
        <f aca="true" t="shared" si="47" ref="F236:H237">F237</f>
        <v>15</v>
      </c>
      <c r="G236" s="7">
        <f t="shared" si="47"/>
        <v>0</v>
      </c>
      <c r="H236" s="7">
        <f t="shared" si="47"/>
        <v>15</v>
      </c>
    </row>
    <row r="237" spans="1:8" ht="30.75">
      <c r="A237" s="13" t="s">
        <v>120</v>
      </c>
      <c r="B237" s="6" t="s">
        <v>40</v>
      </c>
      <c r="C237" s="6" t="s">
        <v>40</v>
      </c>
      <c r="D237" s="6" t="s">
        <v>238</v>
      </c>
      <c r="E237" s="6"/>
      <c r="F237" s="7">
        <f t="shared" si="47"/>
        <v>15</v>
      </c>
      <c r="G237" s="7">
        <f t="shared" si="47"/>
        <v>0</v>
      </c>
      <c r="H237" s="7">
        <f t="shared" si="47"/>
        <v>15</v>
      </c>
    </row>
    <row r="238" spans="1:8" ht="30.75">
      <c r="A238" s="13" t="s">
        <v>75</v>
      </c>
      <c r="B238" s="6" t="s">
        <v>40</v>
      </c>
      <c r="C238" s="6" t="s">
        <v>40</v>
      </c>
      <c r="D238" s="6" t="s">
        <v>238</v>
      </c>
      <c r="E238" s="6" t="s">
        <v>17</v>
      </c>
      <c r="F238" s="7">
        <v>15</v>
      </c>
      <c r="G238" s="7">
        <f>H238-F238</f>
        <v>0</v>
      </c>
      <c r="H238" s="7">
        <v>15</v>
      </c>
    </row>
    <row r="239" spans="1:8" s="44" customFormat="1" ht="15">
      <c r="A239" s="12" t="s">
        <v>50</v>
      </c>
      <c r="B239" s="19" t="s">
        <v>40</v>
      </c>
      <c r="C239" s="19" t="s">
        <v>44</v>
      </c>
      <c r="D239" s="15"/>
      <c r="E239" s="15"/>
      <c r="F239" s="4">
        <f>F240+F246+F252+F255</f>
        <v>5985.2</v>
      </c>
      <c r="G239" s="4">
        <f>G240+G246+G252+G255</f>
        <v>0</v>
      </c>
      <c r="H239" s="4">
        <f>H240+H246+H252+H255</f>
        <v>5985.2</v>
      </c>
    </row>
    <row r="240" spans="1:8" ht="62.25">
      <c r="A240" s="13" t="s">
        <v>9</v>
      </c>
      <c r="B240" s="22" t="s">
        <v>40</v>
      </c>
      <c r="C240" s="22" t="s">
        <v>44</v>
      </c>
      <c r="D240" s="6" t="s">
        <v>142</v>
      </c>
      <c r="E240" s="18"/>
      <c r="F240" s="7">
        <f aca="true" t="shared" si="48" ref="F240:H241">F241</f>
        <v>2045</v>
      </c>
      <c r="G240" s="7">
        <f t="shared" si="48"/>
        <v>0</v>
      </c>
      <c r="H240" s="7">
        <f t="shared" si="48"/>
        <v>2045</v>
      </c>
    </row>
    <row r="241" spans="1:8" ht="30.75">
      <c r="A241" s="5" t="s">
        <v>82</v>
      </c>
      <c r="B241" s="6" t="s">
        <v>40</v>
      </c>
      <c r="C241" s="6" t="s">
        <v>44</v>
      </c>
      <c r="D241" s="6" t="s">
        <v>143</v>
      </c>
      <c r="E241" s="14"/>
      <c r="F241" s="7">
        <f t="shared" si="48"/>
        <v>2045</v>
      </c>
      <c r="G241" s="7">
        <f t="shared" si="48"/>
        <v>0</v>
      </c>
      <c r="H241" s="7">
        <f t="shared" si="48"/>
        <v>2045</v>
      </c>
    </row>
    <row r="242" spans="1:8" ht="30.75">
      <c r="A242" s="5" t="s">
        <v>83</v>
      </c>
      <c r="B242" s="6" t="s">
        <v>40</v>
      </c>
      <c r="C242" s="6" t="s">
        <v>44</v>
      </c>
      <c r="D242" s="6" t="s">
        <v>144</v>
      </c>
      <c r="E242" s="18"/>
      <c r="F242" s="7">
        <f>F243+F244+F245</f>
        <v>2045</v>
      </c>
      <c r="G242" s="7">
        <f>G243+G244+G245</f>
        <v>0</v>
      </c>
      <c r="H242" s="7">
        <f>H243+H244+H245</f>
        <v>2045</v>
      </c>
    </row>
    <row r="243" spans="1:8" ht="46.5">
      <c r="A243" s="13" t="s">
        <v>74</v>
      </c>
      <c r="B243" s="6" t="s">
        <v>40</v>
      </c>
      <c r="C243" s="6" t="s">
        <v>44</v>
      </c>
      <c r="D243" s="6" t="s">
        <v>144</v>
      </c>
      <c r="E243" s="6" t="s">
        <v>16</v>
      </c>
      <c r="F243" s="7">
        <v>1866.7</v>
      </c>
      <c r="G243" s="7">
        <f>H243-F243</f>
        <v>0</v>
      </c>
      <c r="H243" s="7">
        <v>1866.7</v>
      </c>
    </row>
    <row r="244" spans="1:8" ht="30.75">
      <c r="A244" s="13" t="s">
        <v>75</v>
      </c>
      <c r="B244" s="6" t="s">
        <v>40</v>
      </c>
      <c r="C244" s="6" t="s">
        <v>44</v>
      </c>
      <c r="D244" s="6" t="s">
        <v>144</v>
      </c>
      <c r="E244" s="6" t="s">
        <v>17</v>
      </c>
      <c r="F244" s="7">
        <v>163.3</v>
      </c>
      <c r="G244" s="7">
        <f>H244-F244</f>
        <v>0</v>
      </c>
      <c r="H244" s="7">
        <v>163.3</v>
      </c>
    </row>
    <row r="245" spans="1:8" ht="15">
      <c r="A245" s="5" t="s">
        <v>84</v>
      </c>
      <c r="B245" s="6" t="s">
        <v>40</v>
      </c>
      <c r="C245" s="6" t="s">
        <v>44</v>
      </c>
      <c r="D245" s="6" t="s">
        <v>144</v>
      </c>
      <c r="E245" s="6" t="s">
        <v>85</v>
      </c>
      <c r="F245" s="7">
        <v>15</v>
      </c>
      <c r="G245" s="7">
        <f>H245-F245</f>
        <v>0</v>
      </c>
      <c r="H245" s="7">
        <v>15</v>
      </c>
    </row>
    <row r="246" spans="1:8" ht="30.75">
      <c r="A246" s="13" t="s">
        <v>105</v>
      </c>
      <c r="B246" s="22" t="s">
        <v>40</v>
      </c>
      <c r="C246" s="22" t="s">
        <v>44</v>
      </c>
      <c r="D246" s="18" t="s">
        <v>161</v>
      </c>
      <c r="E246" s="6"/>
      <c r="F246" s="7">
        <f aca="true" t="shared" si="49" ref="F246:H247">F247</f>
        <v>3766.2</v>
      </c>
      <c r="G246" s="7">
        <f t="shared" si="49"/>
        <v>0</v>
      </c>
      <c r="H246" s="7">
        <f t="shared" si="49"/>
        <v>3766.2</v>
      </c>
    </row>
    <row r="247" spans="1:8" ht="30.75">
      <c r="A247" s="13" t="s">
        <v>106</v>
      </c>
      <c r="B247" s="11" t="s">
        <v>40</v>
      </c>
      <c r="C247" s="11" t="s">
        <v>44</v>
      </c>
      <c r="D247" s="8" t="s">
        <v>162</v>
      </c>
      <c r="E247" s="6"/>
      <c r="F247" s="7">
        <f t="shared" si="49"/>
        <v>3766.2</v>
      </c>
      <c r="G247" s="7">
        <f t="shared" si="49"/>
        <v>0</v>
      </c>
      <c r="H247" s="7">
        <f t="shared" si="49"/>
        <v>3766.2</v>
      </c>
    </row>
    <row r="248" spans="1:8" ht="78">
      <c r="A248" s="13" t="s">
        <v>51</v>
      </c>
      <c r="B248" s="22" t="s">
        <v>40</v>
      </c>
      <c r="C248" s="22" t="s">
        <v>44</v>
      </c>
      <c r="D248" s="8" t="s">
        <v>197</v>
      </c>
      <c r="E248" s="18"/>
      <c r="F248" s="7">
        <f>F249+F250+F251</f>
        <v>3766.2</v>
      </c>
      <c r="G248" s="7">
        <f>G249+G250+G251</f>
        <v>0</v>
      </c>
      <c r="H248" s="7">
        <f>H249+H250+H251</f>
        <v>3766.2</v>
      </c>
    </row>
    <row r="249" spans="1:8" ht="46.5">
      <c r="A249" s="13" t="s">
        <v>74</v>
      </c>
      <c r="B249" s="22" t="s">
        <v>40</v>
      </c>
      <c r="C249" s="22" t="s">
        <v>44</v>
      </c>
      <c r="D249" s="8" t="s">
        <v>197</v>
      </c>
      <c r="E249" s="18">
        <v>100</v>
      </c>
      <c r="F249" s="7">
        <v>3243.6</v>
      </c>
      <c r="G249" s="7">
        <f>H249-F249</f>
        <v>0</v>
      </c>
      <c r="H249" s="7">
        <v>3243.6</v>
      </c>
    </row>
    <row r="250" spans="1:8" ht="30.75">
      <c r="A250" s="13" t="s">
        <v>75</v>
      </c>
      <c r="B250" s="22" t="s">
        <v>40</v>
      </c>
      <c r="C250" s="22" t="s">
        <v>44</v>
      </c>
      <c r="D250" s="8" t="s">
        <v>197</v>
      </c>
      <c r="E250" s="18">
        <v>200</v>
      </c>
      <c r="F250" s="7">
        <v>502.6</v>
      </c>
      <c r="G250" s="7">
        <f>H250-F250</f>
        <v>0</v>
      </c>
      <c r="H250" s="7">
        <v>502.6</v>
      </c>
    </row>
    <row r="251" spans="1:8" ht="15">
      <c r="A251" s="5" t="s">
        <v>84</v>
      </c>
      <c r="B251" s="22" t="s">
        <v>40</v>
      </c>
      <c r="C251" s="22" t="s">
        <v>44</v>
      </c>
      <c r="D251" s="8" t="s">
        <v>197</v>
      </c>
      <c r="E251" s="18">
        <v>850</v>
      </c>
      <c r="F251" s="7">
        <v>20</v>
      </c>
      <c r="G251" s="7">
        <f>H251-F251</f>
        <v>0</v>
      </c>
      <c r="H251" s="7">
        <v>20</v>
      </c>
    </row>
    <row r="252" spans="1:8" ht="46.5">
      <c r="A252" s="31" t="s">
        <v>373</v>
      </c>
      <c r="B252" s="6" t="s">
        <v>40</v>
      </c>
      <c r="C252" s="6" t="s">
        <v>44</v>
      </c>
      <c r="D252" s="18" t="s">
        <v>233</v>
      </c>
      <c r="E252" s="6"/>
      <c r="F252" s="7">
        <f aca="true" t="shared" si="50" ref="F252:H253">F253</f>
        <v>30</v>
      </c>
      <c r="G252" s="7">
        <f t="shared" si="50"/>
        <v>0</v>
      </c>
      <c r="H252" s="7">
        <f t="shared" si="50"/>
        <v>30</v>
      </c>
    </row>
    <row r="253" spans="1:8" ht="30.75">
      <c r="A253" s="13" t="s">
        <v>120</v>
      </c>
      <c r="B253" s="6" t="s">
        <v>40</v>
      </c>
      <c r="C253" s="6" t="s">
        <v>44</v>
      </c>
      <c r="D253" s="18" t="s">
        <v>232</v>
      </c>
      <c r="E253" s="6"/>
      <c r="F253" s="7">
        <f t="shared" si="50"/>
        <v>30</v>
      </c>
      <c r="G253" s="7">
        <f t="shared" si="50"/>
        <v>0</v>
      </c>
      <c r="H253" s="7">
        <f t="shared" si="50"/>
        <v>30</v>
      </c>
    </row>
    <row r="254" spans="1:8" ht="30.75">
      <c r="A254" s="13" t="s">
        <v>75</v>
      </c>
      <c r="B254" s="6" t="s">
        <v>40</v>
      </c>
      <c r="C254" s="6" t="s">
        <v>44</v>
      </c>
      <c r="D254" s="18" t="s">
        <v>232</v>
      </c>
      <c r="E254" s="6" t="s">
        <v>17</v>
      </c>
      <c r="F254" s="7">
        <v>30</v>
      </c>
      <c r="G254" s="7">
        <f>H254-F254</f>
        <v>0</v>
      </c>
      <c r="H254" s="7">
        <v>30</v>
      </c>
    </row>
    <row r="255" spans="1:8" ht="46.5">
      <c r="A255" s="30" t="s">
        <v>290</v>
      </c>
      <c r="B255" s="6" t="s">
        <v>40</v>
      </c>
      <c r="C255" s="6" t="s">
        <v>44</v>
      </c>
      <c r="D255" s="6" t="s">
        <v>179</v>
      </c>
      <c r="E255" s="6"/>
      <c r="F255" s="7">
        <f>F256+F259+F262</f>
        <v>144</v>
      </c>
      <c r="G255" s="7">
        <f>G256+G259+G262</f>
        <v>0</v>
      </c>
      <c r="H255" s="7">
        <f>H256+H259+H262</f>
        <v>144</v>
      </c>
    </row>
    <row r="256" spans="1:8" ht="30.75">
      <c r="A256" s="31" t="s">
        <v>308</v>
      </c>
      <c r="B256" s="6" t="s">
        <v>40</v>
      </c>
      <c r="C256" s="6" t="s">
        <v>44</v>
      </c>
      <c r="D256" s="6" t="s">
        <v>180</v>
      </c>
      <c r="E256" s="6"/>
      <c r="F256" s="7">
        <f aca="true" t="shared" si="51" ref="F256:H257">F257</f>
        <v>10</v>
      </c>
      <c r="G256" s="7">
        <f t="shared" si="51"/>
        <v>0</v>
      </c>
      <c r="H256" s="7">
        <f t="shared" si="51"/>
        <v>10</v>
      </c>
    </row>
    <row r="257" spans="1:8" ht="30.75">
      <c r="A257" s="13" t="s">
        <v>120</v>
      </c>
      <c r="B257" s="6" t="s">
        <v>40</v>
      </c>
      <c r="C257" s="6" t="s">
        <v>44</v>
      </c>
      <c r="D257" s="6" t="s">
        <v>187</v>
      </c>
      <c r="E257" s="6"/>
      <c r="F257" s="7">
        <f t="shared" si="51"/>
        <v>10</v>
      </c>
      <c r="G257" s="7">
        <f t="shared" si="51"/>
        <v>0</v>
      </c>
      <c r="H257" s="7">
        <f t="shared" si="51"/>
        <v>10</v>
      </c>
    </row>
    <row r="258" spans="1:8" ht="30.75">
      <c r="A258" s="13" t="s">
        <v>75</v>
      </c>
      <c r="B258" s="6" t="s">
        <v>40</v>
      </c>
      <c r="C258" s="6" t="s">
        <v>44</v>
      </c>
      <c r="D258" s="6" t="s">
        <v>187</v>
      </c>
      <c r="E258" s="6" t="s">
        <v>17</v>
      </c>
      <c r="F258" s="7">
        <v>10</v>
      </c>
      <c r="G258" s="7">
        <f>H258-F258</f>
        <v>0</v>
      </c>
      <c r="H258" s="7">
        <v>10</v>
      </c>
    </row>
    <row r="259" spans="1:8" ht="46.5">
      <c r="A259" s="30" t="s">
        <v>309</v>
      </c>
      <c r="B259" s="6" t="s">
        <v>40</v>
      </c>
      <c r="C259" s="6" t="s">
        <v>44</v>
      </c>
      <c r="D259" s="6" t="s">
        <v>198</v>
      </c>
      <c r="E259" s="6"/>
      <c r="F259" s="7">
        <f aca="true" t="shared" si="52" ref="F259:H260">F260</f>
        <v>95</v>
      </c>
      <c r="G259" s="7">
        <f t="shared" si="52"/>
        <v>0</v>
      </c>
      <c r="H259" s="7">
        <f t="shared" si="52"/>
        <v>95</v>
      </c>
    </row>
    <row r="260" spans="1:8" ht="30.75">
      <c r="A260" s="13" t="s">
        <v>120</v>
      </c>
      <c r="B260" s="6" t="s">
        <v>40</v>
      </c>
      <c r="C260" s="6" t="s">
        <v>44</v>
      </c>
      <c r="D260" s="6" t="s">
        <v>199</v>
      </c>
      <c r="E260" s="6"/>
      <c r="F260" s="7">
        <f t="shared" si="52"/>
        <v>95</v>
      </c>
      <c r="G260" s="7">
        <f t="shared" si="52"/>
        <v>0</v>
      </c>
      <c r="H260" s="7">
        <f t="shared" si="52"/>
        <v>95</v>
      </c>
    </row>
    <row r="261" spans="1:8" ht="30.75">
      <c r="A261" s="13" t="s">
        <v>75</v>
      </c>
      <c r="B261" s="6" t="s">
        <v>40</v>
      </c>
      <c r="C261" s="6" t="s">
        <v>44</v>
      </c>
      <c r="D261" s="6" t="s">
        <v>199</v>
      </c>
      <c r="E261" s="6" t="s">
        <v>17</v>
      </c>
      <c r="F261" s="7">
        <v>95</v>
      </c>
      <c r="G261" s="7">
        <f>H261-F261</f>
        <v>0</v>
      </c>
      <c r="H261" s="7">
        <v>95</v>
      </c>
    </row>
    <row r="262" spans="1:8" ht="30.75">
      <c r="A262" s="30" t="s">
        <v>310</v>
      </c>
      <c r="B262" s="6" t="s">
        <v>40</v>
      </c>
      <c r="C262" s="6" t="s">
        <v>44</v>
      </c>
      <c r="D262" s="6" t="s">
        <v>188</v>
      </c>
      <c r="E262" s="6"/>
      <c r="F262" s="7">
        <f aca="true" t="shared" si="53" ref="F262:H263">F263</f>
        <v>39</v>
      </c>
      <c r="G262" s="7">
        <f t="shared" si="53"/>
        <v>0</v>
      </c>
      <c r="H262" s="7">
        <f t="shared" si="53"/>
        <v>39</v>
      </c>
    </row>
    <row r="263" spans="1:8" ht="30.75">
      <c r="A263" s="13" t="s">
        <v>120</v>
      </c>
      <c r="B263" s="6" t="s">
        <v>40</v>
      </c>
      <c r="C263" s="6" t="s">
        <v>44</v>
      </c>
      <c r="D263" s="6" t="s">
        <v>189</v>
      </c>
      <c r="E263" s="6"/>
      <c r="F263" s="7">
        <f t="shared" si="53"/>
        <v>39</v>
      </c>
      <c r="G263" s="7">
        <f t="shared" si="53"/>
        <v>0</v>
      </c>
      <c r="H263" s="7">
        <f t="shared" si="53"/>
        <v>39</v>
      </c>
    </row>
    <row r="264" spans="1:8" ht="30.75">
      <c r="A264" s="13" t="s">
        <v>75</v>
      </c>
      <c r="B264" s="6" t="s">
        <v>40</v>
      </c>
      <c r="C264" s="6" t="s">
        <v>44</v>
      </c>
      <c r="D264" s="6" t="s">
        <v>189</v>
      </c>
      <c r="E264" s="6" t="s">
        <v>17</v>
      </c>
      <c r="F264" s="7">
        <v>39</v>
      </c>
      <c r="G264" s="7">
        <f>H264-F264</f>
        <v>0</v>
      </c>
      <c r="H264" s="7">
        <v>39</v>
      </c>
    </row>
    <row r="265" spans="1:8" ht="15">
      <c r="A265" s="12" t="s">
        <v>81</v>
      </c>
      <c r="B265" s="19" t="s">
        <v>52</v>
      </c>
      <c r="C265" s="15"/>
      <c r="D265" s="15"/>
      <c r="E265" s="15"/>
      <c r="F265" s="4">
        <f>F266+F289</f>
        <v>19914.6</v>
      </c>
      <c r="G265" s="4">
        <f>G266+G289</f>
        <v>8973.300000000001</v>
      </c>
      <c r="H265" s="4">
        <f>H266+H289</f>
        <v>28887.9</v>
      </c>
    </row>
    <row r="266" spans="1:8" ht="15">
      <c r="A266" s="13" t="s">
        <v>20</v>
      </c>
      <c r="B266" s="19" t="s">
        <v>52</v>
      </c>
      <c r="C266" s="19" t="s">
        <v>31</v>
      </c>
      <c r="D266" s="15"/>
      <c r="E266" s="15"/>
      <c r="F266" s="4">
        <f>F267+F286+F283</f>
        <v>12076.899999999998</v>
      </c>
      <c r="G266" s="4">
        <f>G267+G286+G283</f>
        <v>8973.300000000001</v>
      </c>
      <c r="H266" s="4">
        <f>H267+H286+H283</f>
        <v>21050.2</v>
      </c>
    </row>
    <row r="267" spans="1:8" ht="30.75">
      <c r="A267" s="23" t="s">
        <v>312</v>
      </c>
      <c r="B267" s="22" t="s">
        <v>52</v>
      </c>
      <c r="C267" s="22" t="s">
        <v>31</v>
      </c>
      <c r="D267" s="18" t="s">
        <v>184</v>
      </c>
      <c r="E267" s="18"/>
      <c r="F267" s="7">
        <f>F268+F273+F278</f>
        <v>10999.8</v>
      </c>
      <c r="G267" s="7">
        <f>G268+G273+G278</f>
        <v>-6672.6</v>
      </c>
      <c r="H267" s="7">
        <f>H268+H273+H278</f>
        <v>4327.2</v>
      </c>
    </row>
    <row r="268" spans="1:8" ht="30.75">
      <c r="A268" s="23" t="s">
        <v>115</v>
      </c>
      <c r="B268" s="22" t="s">
        <v>52</v>
      </c>
      <c r="C268" s="22" t="s">
        <v>31</v>
      </c>
      <c r="D268" s="18" t="s">
        <v>201</v>
      </c>
      <c r="E268" s="18"/>
      <c r="F268" s="7">
        <f>F269+F271</f>
        <v>6118.5</v>
      </c>
      <c r="G268" s="7">
        <f>G269+G271</f>
        <v>-4658.5</v>
      </c>
      <c r="H268" s="7">
        <f>H269+H271</f>
        <v>1460</v>
      </c>
    </row>
    <row r="269" spans="1:8" ht="15">
      <c r="A269" s="5" t="s">
        <v>93</v>
      </c>
      <c r="B269" s="22" t="s">
        <v>52</v>
      </c>
      <c r="C269" s="22" t="s">
        <v>31</v>
      </c>
      <c r="D269" s="18" t="s">
        <v>202</v>
      </c>
      <c r="E269" s="18"/>
      <c r="F269" s="7">
        <f>F270</f>
        <v>5928.5</v>
      </c>
      <c r="G269" s="7">
        <f>G270</f>
        <v>-4658.5</v>
      </c>
      <c r="H269" s="7">
        <f>H270</f>
        <v>1270</v>
      </c>
    </row>
    <row r="270" spans="1:8" ht="15">
      <c r="A270" s="13" t="s">
        <v>13</v>
      </c>
      <c r="B270" s="22" t="s">
        <v>52</v>
      </c>
      <c r="C270" s="22" t="s">
        <v>31</v>
      </c>
      <c r="D270" s="18" t="s">
        <v>202</v>
      </c>
      <c r="E270" s="18">
        <v>610</v>
      </c>
      <c r="F270" s="7">
        <v>5928.5</v>
      </c>
      <c r="G270" s="7">
        <f>H270-F270</f>
        <v>-4658.5</v>
      </c>
      <c r="H270" s="7">
        <v>1270</v>
      </c>
    </row>
    <row r="271" spans="1:8" ht="30.75">
      <c r="A271" s="13" t="s">
        <v>123</v>
      </c>
      <c r="B271" s="22" t="s">
        <v>52</v>
      </c>
      <c r="C271" s="22" t="s">
        <v>31</v>
      </c>
      <c r="D271" s="18" t="s">
        <v>203</v>
      </c>
      <c r="E271" s="18"/>
      <c r="F271" s="7">
        <f>F272</f>
        <v>190</v>
      </c>
      <c r="G271" s="7">
        <f>G272</f>
        <v>0</v>
      </c>
      <c r="H271" s="7">
        <f>H272</f>
        <v>190</v>
      </c>
    </row>
    <row r="272" spans="1:8" ht="15">
      <c r="A272" s="13" t="s">
        <v>13</v>
      </c>
      <c r="B272" s="22" t="s">
        <v>52</v>
      </c>
      <c r="C272" s="22" t="s">
        <v>31</v>
      </c>
      <c r="D272" s="18" t="s">
        <v>203</v>
      </c>
      <c r="E272" s="18">
        <v>610</v>
      </c>
      <c r="F272" s="7">
        <v>190</v>
      </c>
      <c r="G272" s="7">
        <f>H272-F272</f>
        <v>0</v>
      </c>
      <c r="H272" s="7">
        <v>190</v>
      </c>
    </row>
    <row r="273" spans="1:8" ht="30.75">
      <c r="A273" s="23" t="s">
        <v>116</v>
      </c>
      <c r="B273" s="22" t="s">
        <v>52</v>
      </c>
      <c r="C273" s="22" t="s">
        <v>31</v>
      </c>
      <c r="D273" s="18" t="s">
        <v>204</v>
      </c>
      <c r="E273" s="18"/>
      <c r="F273" s="7">
        <f>F274+F276</f>
        <v>656.2</v>
      </c>
      <c r="G273" s="7">
        <f>G274+G276</f>
        <v>0</v>
      </c>
      <c r="H273" s="7">
        <f>H274+H276</f>
        <v>656.2</v>
      </c>
    </row>
    <row r="274" spans="1:8" ht="15">
      <c r="A274" s="13" t="s">
        <v>53</v>
      </c>
      <c r="B274" s="22" t="s">
        <v>52</v>
      </c>
      <c r="C274" s="22" t="s">
        <v>31</v>
      </c>
      <c r="D274" s="18" t="s">
        <v>205</v>
      </c>
      <c r="E274" s="18"/>
      <c r="F274" s="7">
        <f>F275</f>
        <v>646.2</v>
      </c>
      <c r="G274" s="7">
        <f>G275</f>
        <v>0</v>
      </c>
      <c r="H274" s="7">
        <f>H275</f>
        <v>646.2</v>
      </c>
    </row>
    <row r="275" spans="1:8" ht="15">
      <c r="A275" s="13" t="s">
        <v>13</v>
      </c>
      <c r="B275" s="22" t="s">
        <v>52</v>
      </c>
      <c r="C275" s="22" t="s">
        <v>31</v>
      </c>
      <c r="D275" s="18" t="s">
        <v>205</v>
      </c>
      <c r="E275" s="18">
        <v>610</v>
      </c>
      <c r="F275" s="7">
        <v>646.2</v>
      </c>
      <c r="G275" s="7">
        <f>H275-F275</f>
        <v>0</v>
      </c>
      <c r="H275" s="7">
        <v>646.2</v>
      </c>
    </row>
    <row r="276" spans="1:8" ht="30.75">
      <c r="A276" s="13" t="s">
        <v>123</v>
      </c>
      <c r="B276" s="22" t="s">
        <v>52</v>
      </c>
      <c r="C276" s="22" t="s">
        <v>31</v>
      </c>
      <c r="D276" s="18" t="s">
        <v>365</v>
      </c>
      <c r="E276" s="18"/>
      <c r="F276" s="7">
        <f>F277</f>
        <v>10</v>
      </c>
      <c r="G276" s="7">
        <f>G277</f>
        <v>0</v>
      </c>
      <c r="H276" s="7">
        <f>H277</f>
        <v>10</v>
      </c>
    </row>
    <row r="277" spans="1:8" ht="15">
      <c r="A277" s="13" t="s">
        <v>13</v>
      </c>
      <c r="B277" s="22" t="s">
        <v>52</v>
      </c>
      <c r="C277" s="22" t="s">
        <v>31</v>
      </c>
      <c r="D277" s="18" t="s">
        <v>365</v>
      </c>
      <c r="E277" s="18">
        <v>610</v>
      </c>
      <c r="F277" s="7">
        <v>10</v>
      </c>
      <c r="G277" s="7">
        <f>H277-F277</f>
        <v>0</v>
      </c>
      <c r="H277" s="7">
        <v>10</v>
      </c>
    </row>
    <row r="278" spans="1:8" ht="30.75">
      <c r="A278" s="23" t="s">
        <v>117</v>
      </c>
      <c r="B278" s="22" t="s">
        <v>52</v>
      </c>
      <c r="C278" s="22" t="s">
        <v>31</v>
      </c>
      <c r="D278" s="18" t="s">
        <v>206</v>
      </c>
      <c r="E278" s="18"/>
      <c r="F278" s="7">
        <f>F279+F281</f>
        <v>4225.1</v>
      </c>
      <c r="G278" s="7">
        <f>G279+G281</f>
        <v>-2014.1000000000004</v>
      </c>
      <c r="H278" s="7">
        <f>H279+H281</f>
        <v>2211</v>
      </c>
    </row>
    <row r="279" spans="1:8" ht="15">
      <c r="A279" s="13" t="s">
        <v>54</v>
      </c>
      <c r="B279" s="22" t="s">
        <v>52</v>
      </c>
      <c r="C279" s="22" t="s">
        <v>31</v>
      </c>
      <c r="D279" s="18" t="s">
        <v>207</v>
      </c>
      <c r="E279" s="18"/>
      <c r="F279" s="7">
        <f>F280</f>
        <v>4185.1</v>
      </c>
      <c r="G279" s="7">
        <f>G280</f>
        <v>-2014.1000000000004</v>
      </c>
      <c r="H279" s="7">
        <f>H280</f>
        <v>2171</v>
      </c>
    </row>
    <row r="280" spans="1:8" ht="15">
      <c r="A280" s="13" t="s">
        <v>13</v>
      </c>
      <c r="B280" s="22" t="s">
        <v>52</v>
      </c>
      <c r="C280" s="22" t="s">
        <v>31</v>
      </c>
      <c r="D280" s="18" t="s">
        <v>207</v>
      </c>
      <c r="E280" s="18">
        <v>610</v>
      </c>
      <c r="F280" s="7">
        <v>4185.1</v>
      </c>
      <c r="G280" s="7">
        <f>H280-F280</f>
        <v>-2014.1000000000004</v>
      </c>
      <c r="H280" s="7">
        <v>2171</v>
      </c>
    </row>
    <row r="281" spans="1:8" ht="15">
      <c r="A281" s="13" t="s">
        <v>119</v>
      </c>
      <c r="B281" s="22" t="s">
        <v>52</v>
      </c>
      <c r="C281" s="22" t="s">
        <v>31</v>
      </c>
      <c r="D281" s="18" t="s">
        <v>208</v>
      </c>
      <c r="F281" s="7">
        <f>F282</f>
        <v>40</v>
      </c>
      <c r="G281" s="7">
        <f>G282</f>
        <v>0</v>
      </c>
      <c r="H281" s="7">
        <f>H282</f>
        <v>40</v>
      </c>
    </row>
    <row r="282" spans="1:8" ht="15">
      <c r="A282" s="13" t="s">
        <v>13</v>
      </c>
      <c r="B282" s="22" t="s">
        <v>52</v>
      </c>
      <c r="C282" s="22" t="s">
        <v>31</v>
      </c>
      <c r="D282" s="18" t="s">
        <v>208</v>
      </c>
      <c r="E282" s="18">
        <v>610</v>
      </c>
      <c r="F282" s="7">
        <v>40</v>
      </c>
      <c r="G282" s="7">
        <f>H282-F282</f>
        <v>0</v>
      </c>
      <c r="H282" s="7">
        <v>40</v>
      </c>
    </row>
    <row r="283" spans="1:8" ht="62.25">
      <c r="A283" s="13" t="s">
        <v>366</v>
      </c>
      <c r="B283" s="22" t="s">
        <v>52</v>
      </c>
      <c r="C283" s="22" t="s">
        <v>31</v>
      </c>
      <c r="D283" s="18" t="s">
        <v>185</v>
      </c>
      <c r="E283" s="18"/>
      <c r="F283" s="7">
        <f aca="true" t="shared" si="54" ref="F283:H284">F284</f>
        <v>1063.3</v>
      </c>
      <c r="G283" s="7">
        <f t="shared" si="54"/>
        <v>15645.900000000001</v>
      </c>
      <c r="H283" s="7">
        <f t="shared" si="54"/>
        <v>16709.2</v>
      </c>
    </row>
    <row r="284" spans="1:8" ht="30.75">
      <c r="A284" s="13" t="s">
        <v>306</v>
      </c>
      <c r="B284" s="22" t="s">
        <v>52</v>
      </c>
      <c r="C284" s="22" t="s">
        <v>31</v>
      </c>
      <c r="D284" s="18" t="s">
        <v>407</v>
      </c>
      <c r="E284" s="18"/>
      <c r="F284" s="7">
        <f t="shared" si="54"/>
        <v>1063.3</v>
      </c>
      <c r="G284" s="7">
        <f t="shared" si="54"/>
        <v>15645.900000000001</v>
      </c>
      <c r="H284" s="7">
        <f t="shared" si="54"/>
        <v>16709.2</v>
      </c>
    </row>
    <row r="285" spans="1:8" ht="46.5">
      <c r="A285" s="13" t="s">
        <v>367</v>
      </c>
      <c r="B285" s="22" t="s">
        <v>52</v>
      </c>
      <c r="C285" s="22" t="s">
        <v>31</v>
      </c>
      <c r="D285" s="18" t="s">
        <v>407</v>
      </c>
      <c r="E285" s="18">
        <v>200</v>
      </c>
      <c r="F285" s="7">
        <v>1063.3</v>
      </c>
      <c r="G285" s="7">
        <f>H285-F285</f>
        <v>15645.900000000001</v>
      </c>
      <c r="H285" s="7">
        <v>16709.2</v>
      </c>
    </row>
    <row r="286" spans="1:8" ht="62.25">
      <c r="A286" s="13" t="s">
        <v>285</v>
      </c>
      <c r="B286" s="43" t="s">
        <v>52</v>
      </c>
      <c r="C286" s="22" t="s">
        <v>31</v>
      </c>
      <c r="D286" s="18" t="s">
        <v>258</v>
      </c>
      <c r="E286" s="18"/>
      <c r="F286" s="7">
        <f aca="true" t="shared" si="55" ref="F286:H287">F287</f>
        <v>13.8</v>
      </c>
      <c r="G286" s="7">
        <f t="shared" si="55"/>
        <v>0</v>
      </c>
      <c r="H286" s="7">
        <f t="shared" si="55"/>
        <v>13.8</v>
      </c>
    </row>
    <row r="287" spans="1:8" ht="46.5">
      <c r="A287" s="13" t="s">
        <v>286</v>
      </c>
      <c r="B287" s="43" t="s">
        <v>52</v>
      </c>
      <c r="C287" s="22" t="s">
        <v>31</v>
      </c>
      <c r="D287" s="18" t="s">
        <v>261</v>
      </c>
      <c r="E287" s="18"/>
      <c r="F287" s="7">
        <f t="shared" si="55"/>
        <v>13.8</v>
      </c>
      <c r="G287" s="7">
        <f t="shared" si="55"/>
        <v>0</v>
      </c>
      <c r="H287" s="7">
        <f t="shared" si="55"/>
        <v>13.8</v>
      </c>
    </row>
    <row r="288" spans="1:8" ht="30.75">
      <c r="A288" s="13" t="s">
        <v>264</v>
      </c>
      <c r="B288" s="43" t="s">
        <v>52</v>
      </c>
      <c r="C288" s="22" t="s">
        <v>31</v>
      </c>
      <c r="D288" s="18" t="s">
        <v>261</v>
      </c>
      <c r="E288" s="18">
        <v>610</v>
      </c>
      <c r="F288" s="7">
        <v>13.8</v>
      </c>
      <c r="G288" s="7">
        <f>H288-F288</f>
        <v>0</v>
      </c>
      <c r="H288" s="7">
        <v>13.8</v>
      </c>
    </row>
    <row r="289" spans="1:8" s="44" customFormat="1" ht="14.25" customHeight="1">
      <c r="A289" s="12" t="s">
        <v>5</v>
      </c>
      <c r="B289" s="19" t="s">
        <v>52</v>
      </c>
      <c r="C289" s="19" t="s">
        <v>36</v>
      </c>
      <c r="D289" s="15"/>
      <c r="E289" s="15"/>
      <c r="F289" s="4">
        <f>F290+F294+F299+F303+F306</f>
        <v>7837.7</v>
      </c>
      <c r="G289" s="4">
        <f>G290+G294+G299+G303+G306</f>
        <v>0</v>
      </c>
      <c r="H289" s="4">
        <f>H290+H294+H299+H303+H306</f>
        <v>7837.7</v>
      </c>
    </row>
    <row r="290" spans="1:8" ht="62.25">
      <c r="A290" s="13" t="s">
        <v>9</v>
      </c>
      <c r="B290" s="22" t="s">
        <v>52</v>
      </c>
      <c r="C290" s="22" t="s">
        <v>36</v>
      </c>
      <c r="D290" s="6" t="s">
        <v>142</v>
      </c>
      <c r="E290" s="18"/>
      <c r="F290" s="7">
        <f>F291</f>
        <v>695.2</v>
      </c>
      <c r="G290" s="7">
        <f aca="true" t="shared" si="56" ref="G290:H292">G291</f>
        <v>0</v>
      </c>
      <c r="H290" s="7">
        <f t="shared" si="56"/>
        <v>695.2</v>
      </c>
    </row>
    <row r="291" spans="1:8" ht="30.75">
      <c r="A291" s="5" t="s">
        <v>82</v>
      </c>
      <c r="B291" s="6" t="s">
        <v>52</v>
      </c>
      <c r="C291" s="6" t="s">
        <v>36</v>
      </c>
      <c r="D291" s="6" t="s">
        <v>143</v>
      </c>
      <c r="E291" s="14"/>
      <c r="F291" s="7">
        <f>F292</f>
        <v>695.2</v>
      </c>
      <c r="G291" s="7">
        <f t="shared" si="56"/>
        <v>0</v>
      </c>
      <c r="H291" s="7">
        <f t="shared" si="56"/>
        <v>695.2</v>
      </c>
    </row>
    <row r="292" spans="1:8" ht="30.75">
      <c r="A292" s="5" t="s">
        <v>83</v>
      </c>
      <c r="B292" s="6" t="s">
        <v>52</v>
      </c>
      <c r="C292" s="6" t="s">
        <v>36</v>
      </c>
      <c r="D292" s="6" t="s">
        <v>144</v>
      </c>
      <c r="E292" s="18"/>
      <c r="F292" s="7">
        <f>F293</f>
        <v>695.2</v>
      </c>
      <c r="G292" s="7">
        <f t="shared" si="56"/>
        <v>0</v>
      </c>
      <c r="H292" s="7">
        <f t="shared" si="56"/>
        <v>695.2</v>
      </c>
    </row>
    <row r="293" spans="1:8" ht="46.5">
      <c r="A293" s="13" t="s">
        <v>74</v>
      </c>
      <c r="B293" s="6" t="s">
        <v>52</v>
      </c>
      <c r="C293" s="6" t="s">
        <v>36</v>
      </c>
      <c r="D293" s="6" t="s">
        <v>144</v>
      </c>
      <c r="E293" s="6" t="s">
        <v>16</v>
      </c>
      <c r="F293" s="7">
        <v>695.2</v>
      </c>
      <c r="G293" s="7">
        <f>H293-F293</f>
        <v>0</v>
      </c>
      <c r="H293" s="7">
        <v>695.2</v>
      </c>
    </row>
    <row r="294" spans="1:8" ht="30.75">
      <c r="A294" s="13" t="s">
        <v>105</v>
      </c>
      <c r="B294" s="6" t="s">
        <v>52</v>
      </c>
      <c r="C294" s="6" t="s">
        <v>36</v>
      </c>
      <c r="D294" s="6" t="s">
        <v>161</v>
      </c>
      <c r="E294" s="6"/>
      <c r="F294" s="7">
        <f aca="true" t="shared" si="57" ref="F294:H295">F295</f>
        <v>6945.5</v>
      </c>
      <c r="G294" s="7">
        <f t="shared" si="57"/>
        <v>0</v>
      </c>
      <c r="H294" s="7">
        <f t="shared" si="57"/>
        <v>6945.5</v>
      </c>
    </row>
    <row r="295" spans="1:8" ht="30.75">
      <c r="A295" s="13" t="s">
        <v>106</v>
      </c>
      <c r="B295" s="11" t="s">
        <v>52</v>
      </c>
      <c r="C295" s="11" t="s">
        <v>36</v>
      </c>
      <c r="D295" s="8" t="s">
        <v>162</v>
      </c>
      <c r="E295" s="6"/>
      <c r="F295" s="7">
        <f t="shared" si="57"/>
        <v>6945.5</v>
      </c>
      <c r="G295" s="7">
        <f t="shared" si="57"/>
        <v>0</v>
      </c>
      <c r="H295" s="7">
        <f t="shared" si="57"/>
        <v>6945.5</v>
      </c>
    </row>
    <row r="296" spans="1:8" ht="78">
      <c r="A296" s="13" t="s">
        <v>51</v>
      </c>
      <c r="B296" s="22" t="s">
        <v>52</v>
      </c>
      <c r="C296" s="22" t="s">
        <v>36</v>
      </c>
      <c r="D296" s="8" t="s">
        <v>197</v>
      </c>
      <c r="E296" s="18"/>
      <c r="F296" s="7">
        <f>F297+F298</f>
        <v>6945.5</v>
      </c>
      <c r="G296" s="7">
        <f>G297+G298</f>
        <v>0</v>
      </c>
      <c r="H296" s="7">
        <f>H297+H298</f>
        <v>6945.5</v>
      </c>
    </row>
    <row r="297" spans="1:8" ht="46.5">
      <c r="A297" s="13" t="s">
        <v>74</v>
      </c>
      <c r="B297" s="22" t="s">
        <v>52</v>
      </c>
      <c r="C297" s="22" t="s">
        <v>36</v>
      </c>
      <c r="D297" s="8" t="s">
        <v>197</v>
      </c>
      <c r="E297" s="18">
        <v>100</v>
      </c>
      <c r="F297" s="7">
        <v>6851.5</v>
      </c>
      <c r="G297" s="7">
        <f>H297-F297</f>
        <v>0</v>
      </c>
      <c r="H297" s="7">
        <v>6851.5</v>
      </c>
    </row>
    <row r="298" spans="1:8" ht="30.75">
      <c r="A298" s="13" t="s">
        <v>75</v>
      </c>
      <c r="B298" s="22" t="s">
        <v>52</v>
      </c>
      <c r="C298" s="22" t="s">
        <v>36</v>
      </c>
      <c r="D298" s="8" t="s">
        <v>197</v>
      </c>
      <c r="E298" s="18">
        <v>200</v>
      </c>
      <c r="F298" s="7">
        <v>94</v>
      </c>
      <c r="G298" s="7">
        <f>H298-F298</f>
        <v>0</v>
      </c>
      <c r="H298" s="7">
        <v>94</v>
      </c>
    </row>
    <row r="299" spans="1:8" ht="30.75">
      <c r="A299" s="23" t="s">
        <v>312</v>
      </c>
      <c r="B299" s="6" t="s">
        <v>52</v>
      </c>
      <c r="C299" s="6" t="s">
        <v>36</v>
      </c>
      <c r="D299" s="6" t="s">
        <v>184</v>
      </c>
      <c r="E299" s="6"/>
      <c r="F299" s="7">
        <f>F300</f>
        <v>25</v>
      </c>
      <c r="G299" s="7">
        <f aca="true" t="shared" si="58" ref="G299:H301">G300</f>
        <v>0</v>
      </c>
      <c r="H299" s="7">
        <f t="shared" si="58"/>
        <v>25</v>
      </c>
    </row>
    <row r="300" spans="1:8" ht="46.5">
      <c r="A300" s="23" t="s">
        <v>313</v>
      </c>
      <c r="B300" s="6" t="s">
        <v>52</v>
      </c>
      <c r="C300" s="6" t="s">
        <v>36</v>
      </c>
      <c r="D300" s="6" t="s">
        <v>209</v>
      </c>
      <c r="E300" s="6"/>
      <c r="F300" s="7">
        <f>F301</f>
        <v>25</v>
      </c>
      <c r="G300" s="7">
        <f t="shared" si="58"/>
        <v>0</v>
      </c>
      <c r="H300" s="7">
        <f t="shared" si="58"/>
        <v>25</v>
      </c>
    </row>
    <row r="301" spans="1:8" ht="15">
      <c r="A301" s="13" t="s">
        <v>119</v>
      </c>
      <c r="B301" s="6" t="s">
        <v>52</v>
      </c>
      <c r="C301" s="6" t="s">
        <v>36</v>
      </c>
      <c r="D301" s="6" t="s">
        <v>210</v>
      </c>
      <c r="E301" s="6"/>
      <c r="F301" s="7">
        <f>F302</f>
        <v>25</v>
      </c>
      <c r="G301" s="7">
        <f t="shared" si="58"/>
        <v>0</v>
      </c>
      <c r="H301" s="7">
        <f t="shared" si="58"/>
        <v>25</v>
      </c>
    </row>
    <row r="302" spans="1:8" ht="30.75">
      <c r="A302" s="13" t="s">
        <v>75</v>
      </c>
      <c r="B302" s="6" t="s">
        <v>52</v>
      </c>
      <c r="C302" s="6" t="s">
        <v>36</v>
      </c>
      <c r="D302" s="6" t="s">
        <v>210</v>
      </c>
      <c r="E302" s="6" t="s">
        <v>17</v>
      </c>
      <c r="F302" s="7">
        <v>25</v>
      </c>
      <c r="G302" s="7">
        <f>H302-F302</f>
        <v>0</v>
      </c>
      <c r="H302" s="7">
        <v>25</v>
      </c>
    </row>
    <row r="303" spans="1:8" ht="62.25">
      <c r="A303" s="13" t="s">
        <v>285</v>
      </c>
      <c r="B303" s="43" t="s">
        <v>52</v>
      </c>
      <c r="C303" s="6" t="s">
        <v>36</v>
      </c>
      <c r="D303" s="18" t="s">
        <v>287</v>
      </c>
      <c r="E303" s="18"/>
      <c r="F303" s="7">
        <f aca="true" t="shared" si="59" ref="F303:H304">F304</f>
        <v>12</v>
      </c>
      <c r="G303" s="7">
        <f t="shared" si="59"/>
        <v>0</v>
      </c>
      <c r="H303" s="7">
        <f t="shared" si="59"/>
        <v>12</v>
      </c>
    </row>
    <row r="304" spans="1:8" ht="46.5">
      <c r="A304" s="13" t="s">
        <v>286</v>
      </c>
      <c r="B304" s="43" t="s">
        <v>52</v>
      </c>
      <c r="C304" s="6" t="s">
        <v>36</v>
      </c>
      <c r="D304" s="18" t="s">
        <v>288</v>
      </c>
      <c r="E304" s="18"/>
      <c r="F304" s="7">
        <f t="shared" si="59"/>
        <v>12</v>
      </c>
      <c r="G304" s="7">
        <f t="shared" si="59"/>
        <v>0</v>
      </c>
      <c r="H304" s="7">
        <f t="shared" si="59"/>
        <v>12</v>
      </c>
    </row>
    <row r="305" spans="1:8" ht="62.25">
      <c r="A305" s="13" t="s">
        <v>271</v>
      </c>
      <c r="B305" s="43" t="s">
        <v>52</v>
      </c>
      <c r="C305" s="6" t="s">
        <v>36</v>
      </c>
      <c r="D305" s="18" t="s">
        <v>288</v>
      </c>
      <c r="E305" s="18">
        <v>100</v>
      </c>
      <c r="F305" s="7">
        <v>12</v>
      </c>
      <c r="G305" s="7">
        <f>H305-F305</f>
        <v>0</v>
      </c>
      <c r="H305" s="7">
        <v>12</v>
      </c>
    </row>
    <row r="306" spans="1:8" ht="46.5">
      <c r="A306" s="34" t="s">
        <v>134</v>
      </c>
      <c r="B306" s="35" t="s">
        <v>52</v>
      </c>
      <c r="C306" s="36" t="s">
        <v>36</v>
      </c>
      <c r="D306" s="37" t="s">
        <v>171</v>
      </c>
      <c r="E306" s="37"/>
      <c r="F306" s="37">
        <f>F307</f>
        <v>160</v>
      </c>
      <c r="G306" s="37">
        <f aca="true" t="shared" si="60" ref="G306:H308">G307</f>
        <v>0</v>
      </c>
      <c r="H306" s="37">
        <f t="shared" si="60"/>
        <v>160</v>
      </c>
    </row>
    <row r="307" spans="1:8" ht="15">
      <c r="A307" s="34" t="s">
        <v>135</v>
      </c>
      <c r="B307" s="35" t="s">
        <v>52</v>
      </c>
      <c r="C307" s="36" t="s">
        <v>36</v>
      </c>
      <c r="D307" s="37" t="s">
        <v>172</v>
      </c>
      <c r="E307" s="37"/>
      <c r="F307" s="37">
        <f>F308</f>
        <v>160</v>
      </c>
      <c r="G307" s="37">
        <f t="shared" si="60"/>
        <v>0</v>
      </c>
      <c r="H307" s="37">
        <f t="shared" si="60"/>
        <v>160</v>
      </c>
    </row>
    <row r="308" spans="1:8" ht="50.25">
      <c r="A308" s="38" t="s">
        <v>136</v>
      </c>
      <c r="B308" s="35" t="s">
        <v>52</v>
      </c>
      <c r="C308" s="36" t="s">
        <v>36</v>
      </c>
      <c r="D308" s="37" t="s">
        <v>173</v>
      </c>
      <c r="E308" s="37"/>
      <c r="F308" s="37">
        <f>F309</f>
        <v>160</v>
      </c>
      <c r="G308" s="37">
        <f t="shared" si="60"/>
        <v>0</v>
      </c>
      <c r="H308" s="37">
        <f t="shared" si="60"/>
        <v>160</v>
      </c>
    </row>
    <row r="309" spans="1:8" ht="15">
      <c r="A309" s="34" t="s">
        <v>137</v>
      </c>
      <c r="B309" s="35" t="s">
        <v>52</v>
      </c>
      <c r="C309" s="36" t="s">
        <v>36</v>
      </c>
      <c r="D309" s="37" t="s">
        <v>173</v>
      </c>
      <c r="E309" s="37">
        <v>540</v>
      </c>
      <c r="F309" s="37">
        <v>160</v>
      </c>
      <c r="G309" s="37">
        <f>H309-F309</f>
        <v>0</v>
      </c>
      <c r="H309" s="37">
        <v>160</v>
      </c>
    </row>
    <row r="310" spans="1:8" ht="15">
      <c r="A310" s="12" t="s">
        <v>55</v>
      </c>
      <c r="B310" s="15">
        <v>10</v>
      </c>
      <c r="C310" s="15"/>
      <c r="D310" s="15"/>
      <c r="E310" s="15"/>
      <c r="F310" s="4">
        <f>F311+F316</f>
        <v>773.3</v>
      </c>
      <c r="G310" s="4">
        <f>G311+G316</f>
        <v>0</v>
      </c>
      <c r="H310" s="4">
        <f>H311+H316</f>
        <v>773.3</v>
      </c>
    </row>
    <row r="311" spans="1:8" ht="15">
      <c r="A311" s="13" t="s">
        <v>21</v>
      </c>
      <c r="B311" s="18">
        <v>10</v>
      </c>
      <c r="C311" s="22" t="s">
        <v>31</v>
      </c>
      <c r="D311" s="18"/>
      <c r="E311" s="18"/>
      <c r="F311" s="7">
        <f>F312</f>
        <v>43.2</v>
      </c>
      <c r="G311" s="7">
        <f aca="true" t="shared" si="61" ref="G311:H314">G312</f>
        <v>0</v>
      </c>
      <c r="H311" s="7">
        <f t="shared" si="61"/>
        <v>43.2</v>
      </c>
    </row>
    <row r="312" spans="1:8" ht="15">
      <c r="A312" s="5" t="s">
        <v>92</v>
      </c>
      <c r="B312" s="6" t="s">
        <v>62</v>
      </c>
      <c r="C312" s="6" t="s">
        <v>31</v>
      </c>
      <c r="D312" s="8" t="s">
        <v>211</v>
      </c>
      <c r="E312" s="18"/>
      <c r="F312" s="7">
        <f>F313</f>
        <v>43.2</v>
      </c>
      <c r="G312" s="7">
        <f t="shared" si="61"/>
        <v>0</v>
      </c>
      <c r="H312" s="7">
        <f t="shared" si="61"/>
        <v>43.2</v>
      </c>
    </row>
    <row r="313" spans="1:8" ht="15">
      <c r="A313" s="5" t="s">
        <v>113</v>
      </c>
      <c r="B313" s="6" t="s">
        <v>62</v>
      </c>
      <c r="C313" s="6" t="s">
        <v>31</v>
      </c>
      <c r="D313" s="8" t="s">
        <v>212</v>
      </c>
      <c r="E313" s="18"/>
      <c r="F313" s="7">
        <f>F314</f>
        <v>43.2</v>
      </c>
      <c r="G313" s="7">
        <f t="shared" si="61"/>
        <v>0</v>
      </c>
      <c r="H313" s="7">
        <f t="shared" si="61"/>
        <v>43.2</v>
      </c>
    </row>
    <row r="314" spans="1:8" ht="15">
      <c r="A314" s="5" t="s">
        <v>22</v>
      </c>
      <c r="B314" s="6" t="s">
        <v>62</v>
      </c>
      <c r="C314" s="6" t="s">
        <v>31</v>
      </c>
      <c r="D314" s="8" t="s">
        <v>213</v>
      </c>
      <c r="E314" s="18"/>
      <c r="F314" s="7">
        <f>F315</f>
        <v>43.2</v>
      </c>
      <c r="G314" s="7">
        <f t="shared" si="61"/>
        <v>0</v>
      </c>
      <c r="H314" s="7">
        <f t="shared" si="61"/>
        <v>43.2</v>
      </c>
    </row>
    <row r="315" spans="1:8" ht="16.5" customHeight="1">
      <c r="A315" s="5" t="s">
        <v>19</v>
      </c>
      <c r="B315" s="6" t="s">
        <v>62</v>
      </c>
      <c r="C315" s="6" t="s">
        <v>31</v>
      </c>
      <c r="D315" s="8" t="s">
        <v>213</v>
      </c>
      <c r="E315" s="18">
        <v>300</v>
      </c>
      <c r="F315" s="7">
        <v>43.2</v>
      </c>
      <c r="G315" s="7">
        <f>H315-F315</f>
        <v>0</v>
      </c>
      <c r="H315" s="7">
        <v>43.2</v>
      </c>
    </row>
    <row r="316" spans="1:8" ht="15">
      <c r="A316" s="12" t="s">
        <v>56</v>
      </c>
      <c r="B316" s="15">
        <v>10</v>
      </c>
      <c r="C316" s="19" t="s">
        <v>35</v>
      </c>
      <c r="D316" s="32"/>
      <c r="E316" s="18"/>
      <c r="F316" s="7">
        <f>F320+F317</f>
        <v>730.0999999999999</v>
      </c>
      <c r="G316" s="7">
        <f>G320+G317</f>
        <v>0</v>
      </c>
      <c r="H316" s="7">
        <f>H320+H317</f>
        <v>730.0999999999999</v>
      </c>
    </row>
    <row r="317" spans="1:8" ht="46.5">
      <c r="A317" s="31" t="s">
        <v>382</v>
      </c>
      <c r="B317" s="18">
        <v>10</v>
      </c>
      <c r="C317" s="22" t="s">
        <v>35</v>
      </c>
      <c r="D317" s="8" t="s">
        <v>384</v>
      </c>
      <c r="E317" s="18"/>
      <c r="F317" s="7">
        <f aca="true" t="shared" si="62" ref="F317:H318">F318</f>
        <v>171.7</v>
      </c>
      <c r="G317" s="7">
        <f t="shared" si="62"/>
        <v>0</v>
      </c>
      <c r="H317" s="7">
        <f t="shared" si="62"/>
        <v>171.7</v>
      </c>
    </row>
    <row r="318" spans="1:8" ht="30.75">
      <c r="A318" s="13" t="s">
        <v>120</v>
      </c>
      <c r="B318" s="18">
        <v>10</v>
      </c>
      <c r="C318" s="22" t="s">
        <v>35</v>
      </c>
      <c r="D318" s="8" t="s">
        <v>385</v>
      </c>
      <c r="E318" s="18"/>
      <c r="F318" s="7">
        <f t="shared" si="62"/>
        <v>171.7</v>
      </c>
      <c r="G318" s="7">
        <f t="shared" si="62"/>
        <v>0</v>
      </c>
      <c r="H318" s="7">
        <f t="shared" si="62"/>
        <v>171.7</v>
      </c>
    </row>
    <row r="319" spans="1:8" ht="30.75">
      <c r="A319" s="13" t="s">
        <v>383</v>
      </c>
      <c r="B319" s="18">
        <v>10</v>
      </c>
      <c r="C319" s="22" t="s">
        <v>35</v>
      </c>
      <c r="D319" s="8" t="s">
        <v>385</v>
      </c>
      <c r="E319" s="18">
        <v>300</v>
      </c>
      <c r="F319" s="7">
        <v>171.7</v>
      </c>
      <c r="G319" s="7">
        <f>H319-F319</f>
        <v>0</v>
      </c>
      <c r="H319" s="7">
        <v>171.7</v>
      </c>
    </row>
    <row r="320" spans="1:8" ht="15">
      <c r="A320" s="13" t="s">
        <v>268</v>
      </c>
      <c r="B320" s="11" t="s">
        <v>62</v>
      </c>
      <c r="C320" s="11" t="s">
        <v>35</v>
      </c>
      <c r="D320" s="52" t="s">
        <v>269</v>
      </c>
      <c r="E320" s="18"/>
      <c r="F320" s="7">
        <f aca="true" t="shared" si="63" ref="F320:H321">F321</f>
        <v>558.4</v>
      </c>
      <c r="G320" s="7">
        <f t="shared" si="63"/>
        <v>0</v>
      </c>
      <c r="H320" s="7">
        <f t="shared" si="63"/>
        <v>558.4</v>
      </c>
    </row>
    <row r="321" spans="1:8" ht="30.75">
      <c r="A321" s="13" t="s">
        <v>355</v>
      </c>
      <c r="B321" s="11" t="s">
        <v>62</v>
      </c>
      <c r="C321" s="11" t="s">
        <v>35</v>
      </c>
      <c r="D321" s="52" t="s">
        <v>270</v>
      </c>
      <c r="E321" s="18"/>
      <c r="F321" s="7">
        <f t="shared" si="63"/>
        <v>558.4</v>
      </c>
      <c r="G321" s="7">
        <f t="shared" si="63"/>
        <v>0</v>
      </c>
      <c r="H321" s="7">
        <f t="shared" si="63"/>
        <v>558.4</v>
      </c>
    </row>
    <row r="322" spans="1:8" ht="15.75" customHeight="1">
      <c r="A322" s="13" t="s">
        <v>19</v>
      </c>
      <c r="B322" s="11" t="s">
        <v>62</v>
      </c>
      <c r="C322" s="11" t="s">
        <v>35</v>
      </c>
      <c r="D322" s="52" t="s">
        <v>270</v>
      </c>
      <c r="E322" s="18">
        <v>300</v>
      </c>
      <c r="F322" s="7">
        <v>558.4</v>
      </c>
      <c r="G322" s="7">
        <f>H322-F322</f>
        <v>0</v>
      </c>
      <c r="H322" s="7">
        <v>558.4</v>
      </c>
    </row>
    <row r="323" spans="1:8" ht="15">
      <c r="A323" s="12" t="s">
        <v>61</v>
      </c>
      <c r="B323" s="15">
        <v>11</v>
      </c>
      <c r="C323" s="15"/>
      <c r="D323" s="15"/>
      <c r="E323" s="15"/>
      <c r="F323" s="4">
        <f>F324</f>
        <v>200</v>
      </c>
      <c r="G323" s="4">
        <f aca="true" t="shared" si="64" ref="G323:H326">G324</f>
        <v>0</v>
      </c>
      <c r="H323" s="4">
        <f t="shared" si="64"/>
        <v>200</v>
      </c>
    </row>
    <row r="324" spans="1:8" ht="15">
      <c r="A324" s="5" t="s">
        <v>66</v>
      </c>
      <c r="B324" s="32">
        <v>11</v>
      </c>
      <c r="C324" s="3" t="s">
        <v>31</v>
      </c>
      <c r="D324" s="32"/>
      <c r="E324" s="3"/>
      <c r="F324" s="4">
        <f>F325</f>
        <v>200</v>
      </c>
      <c r="G324" s="7">
        <f t="shared" si="64"/>
        <v>0</v>
      </c>
      <c r="H324" s="7">
        <f t="shared" si="64"/>
        <v>200</v>
      </c>
    </row>
    <row r="325" spans="1:8" ht="62.25">
      <c r="A325" s="30" t="s">
        <v>356</v>
      </c>
      <c r="B325" s="6" t="s">
        <v>64</v>
      </c>
      <c r="C325" s="6" t="s">
        <v>31</v>
      </c>
      <c r="D325" s="8" t="s">
        <v>215</v>
      </c>
      <c r="E325" s="6"/>
      <c r="F325" s="7">
        <f>F326</f>
        <v>200</v>
      </c>
      <c r="G325" s="7">
        <f t="shared" si="64"/>
        <v>0</v>
      </c>
      <c r="H325" s="7">
        <f t="shared" si="64"/>
        <v>200</v>
      </c>
    </row>
    <row r="326" spans="1:8" ht="30.75">
      <c r="A326" s="5" t="s">
        <v>123</v>
      </c>
      <c r="B326" s="6" t="s">
        <v>64</v>
      </c>
      <c r="C326" s="6" t="s">
        <v>31</v>
      </c>
      <c r="D326" s="9" t="s">
        <v>216</v>
      </c>
      <c r="E326" s="6"/>
      <c r="F326" s="7">
        <f>F327</f>
        <v>200</v>
      </c>
      <c r="G326" s="7">
        <f t="shared" si="64"/>
        <v>0</v>
      </c>
      <c r="H326" s="7">
        <f t="shared" si="64"/>
        <v>200</v>
      </c>
    </row>
    <row r="327" spans="1:8" ht="30.75">
      <c r="A327" s="5" t="s">
        <v>75</v>
      </c>
      <c r="B327" s="6" t="s">
        <v>64</v>
      </c>
      <c r="C327" s="6" t="s">
        <v>31</v>
      </c>
      <c r="D327" s="9" t="s">
        <v>216</v>
      </c>
      <c r="E327" s="6" t="s">
        <v>16</v>
      </c>
      <c r="F327" s="7">
        <v>200</v>
      </c>
      <c r="G327" s="7">
        <f>H327-F327</f>
        <v>0</v>
      </c>
      <c r="H327" s="7">
        <v>200</v>
      </c>
    </row>
    <row r="328" spans="1:8" ht="15">
      <c r="A328" s="12" t="s">
        <v>67</v>
      </c>
      <c r="B328" s="15">
        <v>12</v>
      </c>
      <c r="C328" s="15"/>
      <c r="D328" s="15"/>
      <c r="E328" s="15"/>
      <c r="F328" s="4">
        <f>F329</f>
        <v>400</v>
      </c>
      <c r="G328" s="4">
        <f aca="true" t="shared" si="65" ref="G328:H332">G329</f>
        <v>0</v>
      </c>
      <c r="H328" s="4">
        <f t="shared" si="65"/>
        <v>400</v>
      </c>
    </row>
    <row r="329" spans="1:8" ht="15">
      <c r="A329" s="5" t="s">
        <v>92</v>
      </c>
      <c r="B329" s="3" t="s">
        <v>68</v>
      </c>
      <c r="C329" s="3" t="s">
        <v>33</v>
      </c>
      <c r="D329" s="32"/>
      <c r="E329" s="3"/>
      <c r="F329" s="4">
        <f>F330</f>
        <v>400</v>
      </c>
      <c r="G329" s="4">
        <f t="shared" si="65"/>
        <v>0</v>
      </c>
      <c r="H329" s="4">
        <f t="shared" si="65"/>
        <v>400</v>
      </c>
    </row>
    <row r="330" spans="1:8" ht="30.75">
      <c r="A330" s="5" t="s">
        <v>94</v>
      </c>
      <c r="B330" s="6" t="s">
        <v>68</v>
      </c>
      <c r="C330" s="6" t="s">
        <v>33</v>
      </c>
      <c r="D330" s="52" t="s">
        <v>211</v>
      </c>
      <c r="E330" s="6"/>
      <c r="F330" s="7">
        <f>F331</f>
        <v>400</v>
      </c>
      <c r="G330" s="7">
        <f t="shared" si="65"/>
        <v>0</v>
      </c>
      <c r="H330" s="7">
        <f t="shared" si="65"/>
        <v>400</v>
      </c>
    </row>
    <row r="331" spans="1:8" ht="46.5">
      <c r="A331" s="34" t="s">
        <v>318</v>
      </c>
      <c r="B331" s="6" t="s">
        <v>68</v>
      </c>
      <c r="C331" s="6" t="s">
        <v>33</v>
      </c>
      <c r="D331" s="52" t="s">
        <v>319</v>
      </c>
      <c r="E331" s="6"/>
      <c r="F331" s="7">
        <f>F332</f>
        <v>400</v>
      </c>
      <c r="G331" s="7">
        <f t="shared" si="65"/>
        <v>0</v>
      </c>
      <c r="H331" s="7">
        <f t="shared" si="65"/>
        <v>400</v>
      </c>
    </row>
    <row r="332" spans="1:8" ht="30.75">
      <c r="A332" s="5" t="s">
        <v>75</v>
      </c>
      <c r="B332" s="6" t="s">
        <v>68</v>
      </c>
      <c r="C332" s="6" t="s">
        <v>33</v>
      </c>
      <c r="D332" s="43" t="s">
        <v>320</v>
      </c>
      <c r="E332" s="6"/>
      <c r="F332" s="7">
        <f>F333</f>
        <v>400</v>
      </c>
      <c r="G332" s="7">
        <f t="shared" si="65"/>
        <v>0</v>
      </c>
      <c r="H332" s="7">
        <f t="shared" si="65"/>
        <v>400</v>
      </c>
    </row>
    <row r="333" spans="1:8" ht="30.75">
      <c r="A333" s="5" t="s">
        <v>75</v>
      </c>
      <c r="B333" s="6" t="s">
        <v>68</v>
      </c>
      <c r="C333" s="6" t="s">
        <v>33</v>
      </c>
      <c r="D333" s="43" t="s">
        <v>320</v>
      </c>
      <c r="E333" s="6" t="s">
        <v>17</v>
      </c>
      <c r="F333" s="7">
        <v>400</v>
      </c>
      <c r="G333" s="7">
        <f>H333-F333</f>
        <v>0</v>
      </c>
      <c r="H333" s="7">
        <v>400</v>
      </c>
    </row>
    <row r="334" spans="1:8" ht="30.75">
      <c r="A334" s="2" t="s">
        <v>128</v>
      </c>
      <c r="B334" s="3" t="s">
        <v>65</v>
      </c>
      <c r="C334" s="3"/>
      <c r="D334" s="32"/>
      <c r="E334" s="3"/>
      <c r="F334" s="4">
        <f>F335</f>
        <v>10</v>
      </c>
      <c r="G334" s="4">
        <f aca="true" t="shared" si="66" ref="G334:H336">G335</f>
        <v>0</v>
      </c>
      <c r="H334" s="4">
        <f t="shared" si="66"/>
        <v>10</v>
      </c>
    </row>
    <row r="335" spans="1:8" ht="30.75">
      <c r="A335" s="5" t="s">
        <v>129</v>
      </c>
      <c r="B335" s="3" t="s">
        <v>65</v>
      </c>
      <c r="C335" s="3" t="s">
        <v>31</v>
      </c>
      <c r="D335" s="32"/>
      <c r="E335" s="3"/>
      <c r="F335" s="4">
        <f>F336</f>
        <v>10</v>
      </c>
      <c r="G335" s="7">
        <f t="shared" si="66"/>
        <v>0</v>
      </c>
      <c r="H335" s="7">
        <f t="shared" si="66"/>
        <v>10</v>
      </c>
    </row>
    <row r="336" spans="1:8" ht="15">
      <c r="A336" s="5" t="s">
        <v>130</v>
      </c>
      <c r="B336" s="6" t="s">
        <v>65</v>
      </c>
      <c r="C336" s="6" t="s">
        <v>31</v>
      </c>
      <c r="D336" s="8" t="s">
        <v>217</v>
      </c>
      <c r="E336" s="6"/>
      <c r="F336" s="7">
        <f>F337</f>
        <v>10</v>
      </c>
      <c r="G336" s="7">
        <f t="shared" si="66"/>
        <v>0</v>
      </c>
      <c r="H336" s="7">
        <f t="shared" si="66"/>
        <v>10</v>
      </c>
    </row>
    <row r="337" spans="1:8" ht="15">
      <c r="A337" s="5" t="s">
        <v>131</v>
      </c>
      <c r="B337" s="6" t="s">
        <v>65</v>
      </c>
      <c r="C337" s="6" t="s">
        <v>31</v>
      </c>
      <c r="D337" s="8" t="s">
        <v>217</v>
      </c>
      <c r="E337" s="6" t="s">
        <v>132</v>
      </c>
      <c r="F337" s="7">
        <v>10</v>
      </c>
      <c r="G337" s="7">
        <f>H337-F337</f>
        <v>0</v>
      </c>
      <c r="H337" s="7">
        <v>10</v>
      </c>
    </row>
    <row r="338" spans="1:8" ht="46.5">
      <c r="A338" s="12" t="s">
        <v>23</v>
      </c>
      <c r="B338" s="15">
        <v>14</v>
      </c>
      <c r="C338" s="15"/>
      <c r="D338" s="15"/>
      <c r="E338" s="15"/>
      <c r="F338" s="4">
        <f>F339</f>
        <v>775</v>
      </c>
      <c r="G338" s="4">
        <f aca="true" t="shared" si="67" ref="G338:H342">G339</f>
        <v>0</v>
      </c>
      <c r="H338" s="4">
        <f t="shared" si="67"/>
        <v>775</v>
      </c>
    </row>
    <row r="339" spans="1:8" ht="46.5">
      <c r="A339" s="13" t="s">
        <v>69</v>
      </c>
      <c r="B339" s="18">
        <v>14</v>
      </c>
      <c r="C339" s="22" t="s">
        <v>31</v>
      </c>
      <c r="D339" s="15"/>
      <c r="E339" s="15"/>
      <c r="F339" s="7">
        <f>F340</f>
        <v>775</v>
      </c>
      <c r="G339" s="7">
        <f t="shared" si="67"/>
        <v>0</v>
      </c>
      <c r="H339" s="7">
        <f t="shared" si="67"/>
        <v>775</v>
      </c>
    </row>
    <row r="340" spans="1:8" ht="62.25">
      <c r="A340" s="13" t="s">
        <v>95</v>
      </c>
      <c r="B340" s="18">
        <v>14</v>
      </c>
      <c r="C340" s="22" t="s">
        <v>31</v>
      </c>
      <c r="D340" s="18" t="s">
        <v>171</v>
      </c>
      <c r="E340" s="15"/>
      <c r="F340" s="7">
        <f>F341</f>
        <v>775</v>
      </c>
      <c r="G340" s="7">
        <f t="shared" si="67"/>
        <v>0</v>
      </c>
      <c r="H340" s="7">
        <f t="shared" si="67"/>
        <v>775</v>
      </c>
    </row>
    <row r="341" spans="1:8" ht="30.75">
      <c r="A341" s="13" t="s">
        <v>96</v>
      </c>
      <c r="B341" s="18">
        <v>14</v>
      </c>
      <c r="C341" s="22" t="s">
        <v>31</v>
      </c>
      <c r="D341" s="18" t="s">
        <v>218</v>
      </c>
      <c r="E341" s="15"/>
      <c r="F341" s="7">
        <f>F342</f>
        <v>775</v>
      </c>
      <c r="G341" s="7">
        <f t="shared" si="67"/>
        <v>0</v>
      </c>
      <c r="H341" s="7">
        <f t="shared" si="67"/>
        <v>775</v>
      </c>
    </row>
    <row r="342" spans="1:8" ht="46.5">
      <c r="A342" s="13" t="s">
        <v>72</v>
      </c>
      <c r="B342" s="18">
        <v>14</v>
      </c>
      <c r="C342" s="22" t="s">
        <v>31</v>
      </c>
      <c r="D342" s="18" t="s">
        <v>219</v>
      </c>
      <c r="E342" s="18"/>
      <c r="F342" s="7">
        <f>F343</f>
        <v>775</v>
      </c>
      <c r="G342" s="7">
        <f t="shared" si="67"/>
        <v>0</v>
      </c>
      <c r="H342" s="7">
        <f t="shared" si="67"/>
        <v>775</v>
      </c>
    </row>
    <row r="343" spans="1:8" ht="15">
      <c r="A343" s="5" t="s">
        <v>58</v>
      </c>
      <c r="B343" s="18">
        <v>14</v>
      </c>
      <c r="C343" s="22" t="s">
        <v>31</v>
      </c>
      <c r="D343" s="18" t="s">
        <v>219</v>
      </c>
      <c r="E343" s="18">
        <v>510</v>
      </c>
      <c r="F343" s="7">
        <v>775</v>
      </c>
      <c r="G343" s="7">
        <f>H343-F343</f>
        <v>0</v>
      </c>
      <c r="H343" s="7">
        <v>775</v>
      </c>
    </row>
    <row r="344" spans="1:8" ht="15">
      <c r="A344" s="10" t="s">
        <v>60</v>
      </c>
      <c r="B344" s="4"/>
      <c r="C344" s="22"/>
      <c r="D344" s="15"/>
      <c r="E344" s="15"/>
      <c r="F344" s="16">
        <f>F15+F75+F100+F140+F163+F265+F310+F323+F328+F334+F338</f>
        <v>93165.3</v>
      </c>
      <c r="G344" s="16">
        <f>G15+G75+G100+G140+G163+G265+G310+G323+G328+G334+G338</f>
        <v>5612.000000000001</v>
      </c>
      <c r="H344" s="16">
        <f>H15+H75+H100+H140+H163+H265+H310+H323+H328+H334+H338</f>
        <v>98777.3</v>
      </c>
    </row>
  </sheetData>
  <sheetProtection/>
  <mergeCells count="12">
    <mergeCell ref="A5:H5"/>
    <mergeCell ref="A6:H6"/>
    <mergeCell ref="A1:H1"/>
    <mergeCell ref="A9:H9"/>
    <mergeCell ref="A10:H10"/>
    <mergeCell ref="A11:H11"/>
    <mergeCell ref="A12:H12"/>
    <mergeCell ref="E13:H13"/>
    <mergeCell ref="A2:H2"/>
    <mergeCell ref="A3:H3"/>
    <mergeCell ref="A4:H4"/>
    <mergeCell ref="A7:H7"/>
  </mergeCells>
  <printOptions/>
  <pageMargins left="0.75" right="0.75" top="1" bottom="1" header="0.5" footer="0.5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53.25390625" style="0" customWidth="1"/>
    <col min="2" max="3" width="4.25390625" style="0" customWidth="1"/>
    <col min="4" max="4" width="14.625" style="0" customWidth="1"/>
    <col min="5" max="5" width="4.375" style="0" customWidth="1"/>
    <col min="6" max="6" width="11.625" style="0" customWidth="1"/>
    <col min="7" max="8" width="12.75390625" style="0" customWidth="1"/>
  </cols>
  <sheetData>
    <row r="1" spans="1:8" ht="15">
      <c r="A1" s="75" t="s">
        <v>372</v>
      </c>
      <c r="B1" s="75"/>
      <c r="C1" s="75"/>
      <c r="D1" s="75"/>
      <c r="E1" s="75"/>
      <c r="F1" s="75"/>
      <c r="G1" s="75"/>
      <c r="H1" s="75"/>
    </row>
    <row r="2" spans="1:8" ht="15">
      <c r="A2" s="75" t="s">
        <v>402</v>
      </c>
      <c r="B2" s="75"/>
      <c r="C2" s="75"/>
      <c r="D2" s="75"/>
      <c r="E2" s="75"/>
      <c r="F2" s="75"/>
      <c r="G2" s="75"/>
      <c r="H2" s="75"/>
    </row>
    <row r="3" spans="1:8" ht="15">
      <c r="A3" s="78" t="s">
        <v>403</v>
      </c>
      <c r="B3" s="78"/>
      <c r="C3" s="78"/>
      <c r="D3" s="78"/>
      <c r="E3" s="78"/>
      <c r="F3" s="78"/>
      <c r="G3" s="78"/>
      <c r="H3" s="78"/>
    </row>
    <row r="4" spans="1:8" ht="15">
      <c r="A4" s="78" t="s">
        <v>404</v>
      </c>
      <c r="B4" s="78"/>
      <c r="C4" s="78"/>
      <c r="D4" s="78"/>
      <c r="E4" s="78"/>
      <c r="F4" s="78"/>
      <c r="G4" s="78"/>
      <c r="H4" s="78"/>
    </row>
    <row r="5" spans="1:8" ht="15">
      <c r="A5" s="75" t="s">
        <v>405</v>
      </c>
      <c r="B5" s="75"/>
      <c r="C5" s="75"/>
      <c r="D5" s="75"/>
      <c r="E5" s="75"/>
      <c r="F5" s="75"/>
      <c r="G5" s="75"/>
      <c r="H5" s="75"/>
    </row>
    <row r="6" spans="1:8" ht="15">
      <c r="A6" s="75" t="s">
        <v>406</v>
      </c>
      <c r="B6" s="75"/>
      <c r="C6" s="75"/>
      <c r="D6" s="75"/>
      <c r="E6" s="75"/>
      <c r="F6" s="75"/>
      <c r="G6" s="75"/>
      <c r="H6" s="75"/>
    </row>
    <row r="7" spans="1:8" ht="15">
      <c r="A7" s="75" t="s">
        <v>411</v>
      </c>
      <c r="B7" s="75"/>
      <c r="C7" s="75"/>
      <c r="D7" s="75"/>
      <c r="E7" s="75"/>
      <c r="F7" s="75"/>
      <c r="G7" s="75"/>
      <c r="H7" s="75"/>
    </row>
    <row r="9" spans="1:8" ht="18">
      <c r="A9" s="76" t="s">
        <v>7</v>
      </c>
      <c r="B9" s="76"/>
      <c r="C9" s="76"/>
      <c r="D9" s="76"/>
      <c r="E9" s="76"/>
      <c r="F9" s="76"/>
      <c r="G9" s="76"/>
      <c r="H9" s="76"/>
    </row>
    <row r="10" spans="1:8" ht="18">
      <c r="A10" s="76" t="s">
        <v>8</v>
      </c>
      <c r="B10" s="76"/>
      <c r="C10" s="76"/>
      <c r="D10" s="76"/>
      <c r="E10" s="76"/>
      <c r="F10" s="76"/>
      <c r="G10" s="76"/>
      <c r="H10" s="76"/>
    </row>
    <row r="11" spans="1:8" ht="18">
      <c r="A11" s="76" t="s">
        <v>359</v>
      </c>
      <c r="B11" s="76"/>
      <c r="C11" s="76"/>
      <c r="D11" s="76"/>
      <c r="E11" s="76"/>
      <c r="F11" s="76"/>
      <c r="G11" s="76"/>
      <c r="H11" s="76"/>
    </row>
    <row r="12" spans="1:8" ht="18">
      <c r="A12" s="76" t="s">
        <v>122</v>
      </c>
      <c r="B12" s="76"/>
      <c r="C12" s="76"/>
      <c r="D12" s="76"/>
      <c r="E12" s="76"/>
      <c r="F12" s="76"/>
      <c r="G12" s="76"/>
      <c r="H12" s="76"/>
    </row>
    <row r="13" spans="1:8" ht="18">
      <c r="A13" s="1"/>
      <c r="F13" s="77" t="s">
        <v>24</v>
      </c>
      <c r="G13" s="77"/>
      <c r="H13" s="77"/>
    </row>
    <row r="14" spans="1:8" ht="50.25" customHeight="1">
      <c r="A14" s="17" t="s">
        <v>25</v>
      </c>
      <c r="B14" s="17" t="s">
        <v>26</v>
      </c>
      <c r="C14" s="17" t="s">
        <v>27</v>
      </c>
      <c r="D14" s="21" t="s">
        <v>28</v>
      </c>
      <c r="E14" s="17" t="s">
        <v>15</v>
      </c>
      <c r="F14" s="17" t="s">
        <v>29</v>
      </c>
      <c r="G14" s="72" t="s">
        <v>400</v>
      </c>
      <c r="H14" s="72" t="s">
        <v>401</v>
      </c>
    </row>
    <row r="15" spans="1:8" ht="15">
      <c r="A15" s="12" t="s">
        <v>30</v>
      </c>
      <c r="B15" s="19" t="s">
        <v>31</v>
      </c>
      <c r="C15" s="20"/>
      <c r="D15" s="20"/>
      <c r="E15" s="20"/>
      <c r="F15" s="4">
        <f>F16+F20+F24</f>
        <v>2708.7</v>
      </c>
      <c r="G15" s="4">
        <f>G16+G20+G24</f>
        <v>0</v>
      </c>
      <c r="H15" s="4">
        <f>H16+H20+H24</f>
        <v>2708.7</v>
      </c>
    </row>
    <row r="16" spans="1:8" ht="66" customHeight="1">
      <c r="A16" s="12" t="s">
        <v>10</v>
      </c>
      <c r="B16" s="19" t="s">
        <v>31</v>
      </c>
      <c r="C16" s="3" t="s">
        <v>36</v>
      </c>
      <c r="D16" s="50"/>
      <c r="E16" s="50"/>
      <c r="F16" s="4">
        <f>F17</f>
        <v>2200</v>
      </c>
      <c r="G16" s="4">
        <f aca="true" t="shared" si="0" ref="G16:H18">G17</f>
        <v>0</v>
      </c>
      <c r="H16" s="4">
        <f t="shared" si="0"/>
        <v>2200</v>
      </c>
    </row>
    <row r="17" spans="1:8" ht="62.25">
      <c r="A17" s="13" t="s">
        <v>285</v>
      </c>
      <c r="B17" s="6" t="s">
        <v>31</v>
      </c>
      <c r="C17" s="6" t="s">
        <v>36</v>
      </c>
      <c r="D17" s="18" t="s">
        <v>287</v>
      </c>
      <c r="E17" s="6"/>
      <c r="F17" s="7">
        <f>F18</f>
        <v>2200</v>
      </c>
      <c r="G17" s="7">
        <f t="shared" si="0"/>
        <v>0</v>
      </c>
      <c r="H17" s="7">
        <f t="shared" si="0"/>
        <v>2200</v>
      </c>
    </row>
    <row r="18" spans="1:8" ht="46.5">
      <c r="A18" s="13" t="s">
        <v>286</v>
      </c>
      <c r="B18" s="6" t="s">
        <v>31</v>
      </c>
      <c r="C18" s="6" t="s">
        <v>36</v>
      </c>
      <c r="D18" s="18" t="s">
        <v>288</v>
      </c>
      <c r="E18" s="6"/>
      <c r="F18" s="7">
        <f>F19</f>
        <v>2200</v>
      </c>
      <c r="G18" s="7">
        <f t="shared" si="0"/>
        <v>0</v>
      </c>
      <c r="H18" s="7">
        <f t="shared" si="0"/>
        <v>2200</v>
      </c>
    </row>
    <row r="19" spans="1:8" ht="62.25">
      <c r="A19" s="13" t="s">
        <v>324</v>
      </c>
      <c r="B19" s="6" t="s">
        <v>31</v>
      </c>
      <c r="C19" s="6" t="s">
        <v>36</v>
      </c>
      <c r="D19" s="18" t="s">
        <v>288</v>
      </c>
      <c r="E19" s="6" t="s">
        <v>16</v>
      </c>
      <c r="F19" s="7">
        <v>2200</v>
      </c>
      <c r="G19" s="7">
        <f>H19-F19</f>
        <v>0</v>
      </c>
      <c r="H19" s="7">
        <v>2200</v>
      </c>
    </row>
    <row r="20" spans="1:8" ht="15">
      <c r="A20" s="12" t="s">
        <v>242</v>
      </c>
      <c r="B20" s="3" t="s">
        <v>31</v>
      </c>
      <c r="C20" s="3" t="s">
        <v>37</v>
      </c>
      <c r="D20" s="3"/>
      <c r="E20" s="3"/>
      <c r="F20" s="4">
        <f>F21</f>
        <v>28.2</v>
      </c>
      <c r="G20" s="4">
        <f aca="true" t="shared" si="1" ref="G20:H22">G21</f>
        <v>0</v>
      </c>
      <c r="H20" s="4">
        <f t="shared" si="1"/>
        <v>28.2</v>
      </c>
    </row>
    <row r="21" spans="1:8" ht="30.75">
      <c r="A21" s="13" t="s">
        <v>321</v>
      </c>
      <c r="B21" s="6" t="s">
        <v>31</v>
      </c>
      <c r="C21" s="6" t="s">
        <v>37</v>
      </c>
      <c r="D21" s="6" t="s">
        <v>244</v>
      </c>
      <c r="E21" s="6"/>
      <c r="F21" s="7">
        <f>F22</f>
        <v>28.2</v>
      </c>
      <c r="G21" s="7">
        <f t="shared" si="1"/>
        <v>0</v>
      </c>
      <c r="H21" s="7">
        <f t="shared" si="1"/>
        <v>28.2</v>
      </c>
    </row>
    <row r="22" spans="1:8" ht="62.25">
      <c r="A22" s="5" t="s">
        <v>322</v>
      </c>
      <c r="B22" s="6" t="s">
        <v>31</v>
      </c>
      <c r="C22" s="6" t="s">
        <v>37</v>
      </c>
      <c r="D22" s="6" t="s">
        <v>244</v>
      </c>
      <c r="E22" s="6"/>
      <c r="F22" s="7">
        <f>F23</f>
        <v>28.2</v>
      </c>
      <c r="G22" s="7">
        <f t="shared" si="1"/>
        <v>0</v>
      </c>
      <c r="H22" s="7">
        <f t="shared" si="1"/>
        <v>28.2</v>
      </c>
    </row>
    <row r="23" spans="1:8" ht="30.75">
      <c r="A23" s="13" t="s">
        <v>75</v>
      </c>
      <c r="B23" s="6" t="s">
        <v>31</v>
      </c>
      <c r="C23" s="6" t="s">
        <v>37</v>
      </c>
      <c r="D23" s="6" t="s">
        <v>244</v>
      </c>
      <c r="E23" s="6" t="s">
        <v>17</v>
      </c>
      <c r="F23" s="7">
        <v>28.2</v>
      </c>
      <c r="G23" s="7">
        <f>H23-F23</f>
        <v>0</v>
      </c>
      <c r="H23" s="7">
        <v>28.2</v>
      </c>
    </row>
    <row r="24" spans="1:8" ht="15">
      <c r="A24" s="12" t="s">
        <v>42</v>
      </c>
      <c r="B24" s="19" t="s">
        <v>31</v>
      </c>
      <c r="C24" s="15">
        <v>13</v>
      </c>
      <c r="D24" s="18"/>
      <c r="E24" s="18"/>
      <c r="F24" s="4">
        <f>F25+F30</f>
        <v>480.5</v>
      </c>
      <c r="G24" s="4">
        <f>G25+G30</f>
        <v>0</v>
      </c>
      <c r="H24" s="4">
        <f>H25+H30</f>
        <v>480.5</v>
      </c>
    </row>
    <row r="25" spans="1:8" ht="62.25">
      <c r="A25" s="13" t="s">
        <v>9</v>
      </c>
      <c r="B25" s="6" t="s">
        <v>31</v>
      </c>
      <c r="C25" s="6" t="s">
        <v>65</v>
      </c>
      <c r="D25" s="6" t="s">
        <v>142</v>
      </c>
      <c r="E25" s="6"/>
      <c r="F25" s="7">
        <f aca="true" t="shared" si="2" ref="F25:H26">F26</f>
        <v>240</v>
      </c>
      <c r="G25" s="7">
        <f t="shared" si="2"/>
        <v>0</v>
      </c>
      <c r="H25" s="7">
        <f t="shared" si="2"/>
        <v>240</v>
      </c>
    </row>
    <row r="26" spans="1:8" ht="15">
      <c r="A26" s="5" t="s">
        <v>97</v>
      </c>
      <c r="B26" s="6" t="s">
        <v>31</v>
      </c>
      <c r="C26" s="6" t="s">
        <v>65</v>
      </c>
      <c r="D26" s="6" t="s">
        <v>151</v>
      </c>
      <c r="E26" s="6"/>
      <c r="F26" s="7">
        <f t="shared" si="2"/>
        <v>240</v>
      </c>
      <c r="G26" s="7">
        <f t="shared" si="2"/>
        <v>0</v>
      </c>
      <c r="H26" s="7">
        <f t="shared" si="2"/>
        <v>240</v>
      </c>
    </row>
    <row r="27" spans="1:8" ht="15">
      <c r="A27" s="5" t="s">
        <v>63</v>
      </c>
      <c r="B27" s="6" t="s">
        <v>31</v>
      </c>
      <c r="C27" s="6" t="s">
        <v>65</v>
      </c>
      <c r="D27" s="6" t="s">
        <v>152</v>
      </c>
      <c r="E27" s="6"/>
      <c r="F27" s="7">
        <f>F29+F28</f>
        <v>240</v>
      </c>
      <c r="G27" s="7">
        <f>G29+G28</f>
        <v>0</v>
      </c>
      <c r="H27" s="7">
        <f>H29+H28</f>
        <v>240</v>
      </c>
    </row>
    <row r="28" spans="1:8" ht="46.5">
      <c r="A28" s="13" t="s">
        <v>74</v>
      </c>
      <c r="B28" s="6" t="s">
        <v>31</v>
      </c>
      <c r="C28" s="6" t="s">
        <v>65</v>
      </c>
      <c r="D28" s="6" t="s">
        <v>152</v>
      </c>
      <c r="E28" s="6" t="s">
        <v>16</v>
      </c>
      <c r="F28" s="7">
        <v>89.9</v>
      </c>
      <c r="G28" s="7">
        <f>H28-F28</f>
        <v>0</v>
      </c>
      <c r="H28" s="7">
        <v>89.9</v>
      </c>
    </row>
    <row r="29" spans="1:8" ht="30.75">
      <c r="A29" s="13" t="s">
        <v>75</v>
      </c>
      <c r="B29" s="6" t="s">
        <v>31</v>
      </c>
      <c r="C29" s="6" t="s">
        <v>65</v>
      </c>
      <c r="D29" s="6" t="s">
        <v>152</v>
      </c>
      <c r="E29" s="6" t="s">
        <v>17</v>
      </c>
      <c r="F29" s="7">
        <v>150.1</v>
      </c>
      <c r="G29" s="7">
        <f>H29-F29</f>
        <v>0</v>
      </c>
      <c r="H29" s="7">
        <v>150.1</v>
      </c>
    </row>
    <row r="30" spans="1:8" ht="62.25">
      <c r="A30" s="13" t="s">
        <v>285</v>
      </c>
      <c r="B30" s="6" t="s">
        <v>31</v>
      </c>
      <c r="C30" s="6" t="s">
        <v>65</v>
      </c>
      <c r="D30" s="18" t="s">
        <v>287</v>
      </c>
      <c r="E30" s="6"/>
      <c r="F30" s="7">
        <f aca="true" t="shared" si="3" ref="F30:H31">F31</f>
        <v>240.5</v>
      </c>
      <c r="G30" s="7">
        <f t="shared" si="3"/>
        <v>0</v>
      </c>
      <c r="H30" s="7">
        <f t="shared" si="3"/>
        <v>240.5</v>
      </c>
    </row>
    <row r="31" spans="1:8" ht="46.5">
      <c r="A31" s="13" t="s">
        <v>286</v>
      </c>
      <c r="B31" s="6" t="s">
        <v>31</v>
      </c>
      <c r="C31" s="6" t="s">
        <v>65</v>
      </c>
      <c r="D31" s="18" t="s">
        <v>288</v>
      </c>
      <c r="E31" s="6"/>
      <c r="F31" s="7">
        <f t="shared" si="3"/>
        <v>240.5</v>
      </c>
      <c r="G31" s="7">
        <f t="shared" si="3"/>
        <v>0</v>
      </c>
      <c r="H31" s="7">
        <f t="shared" si="3"/>
        <v>240.5</v>
      </c>
    </row>
    <row r="32" spans="1:8" ht="62.25">
      <c r="A32" s="13" t="s">
        <v>324</v>
      </c>
      <c r="B32" s="6" t="s">
        <v>31</v>
      </c>
      <c r="C32" s="6" t="s">
        <v>65</v>
      </c>
      <c r="D32" s="18" t="s">
        <v>288</v>
      </c>
      <c r="E32" s="6" t="s">
        <v>16</v>
      </c>
      <c r="F32" s="7">
        <v>240.5</v>
      </c>
      <c r="G32" s="7">
        <f>H32-F32</f>
        <v>0</v>
      </c>
      <c r="H32" s="7">
        <v>240.5</v>
      </c>
    </row>
    <row r="33" spans="1:8" ht="15">
      <c r="A33" s="12" t="s">
        <v>3</v>
      </c>
      <c r="B33" s="3" t="s">
        <v>33</v>
      </c>
      <c r="C33" s="3"/>
      <c r="D33" s="3"/>
      <c r="E33" s="3"/>
      <c r="F33" s="4">
        <f>F34</f>
        <v>486.5</v>
      </c>
      <c r="G33" s="4">
        <f aca="true" t="shared" si="4" ref="G33:H37">G34</f>
        <v>0</v>
      </c>
      <c r="H33" s="4">
        <f t="shared" si="4"/>
        <v>486.5</v>
      </c>
    </row>
    <row r="34" spans="1:8" ht="15">
      <c r="A34" s="12" t="s">
        <v>4</v>
      </c>
      <c r="B34" s="3" t="s">
        <v>33</v>
      </c>
      <c r="C34" s="3" t="s">
        <v>35</v>
      </c>
      <c r="D34" s="3"/>
      <c r="E34" s="3"/>
      <c r="F34" s="4">
        <f>F35</f>
        <v>486.5</v>
      </c>
      <c r="G34" s="4">
        <f t="shared" si="4"/>
        <v>0</v>
      </c>
      <c r="H34" s="4">
        <f t="shared" si="4"/>
        <v>486.5</v>
      </c>
    </row>
    <row r="35" spans="1:8" ht="62.25">
      <c r="A35" s="13" t="s">
        <v>9</v>
      </c>
      <c r="B35" s="22" t="s">
        <v>33</v>
      </c>
      <c r="C35" s="22" t="s">
        <v>35</v>
      </c>
      <c r="D35" s="6" t="s">
        <v>142</v>
      </c>
      <c r="E35" s="18"/>
      <c r="F35" s="7">
        <f>F36</f>
        <v>486.5</v>
      </c>
      <c r="G35" s="7">
        <f t="shared" si="4"/>
        <v>0</v>
      </c>
      <c r="H35" s="7">
        <f t="shared" si="4"/>
        <v>486.5</v>
      </c>
    </row>
    <row r="36" spans="1:8" ht="15">
      <c r="A36" s="5" t="s">
        <v>97</v>
      </c>
      <c r="B36" s="6" t="s">
        <v>33</v>
      </c>
      <c r="C36" s="6" t="s">
        <v>35</v>
      </c>
      <c r="D36" s="6" t="s">
        <v>151</v>
      </c>
      <c r="E36" s="18"/>
      <c r="F36" s="7">
        <f>F37</f>
        <v>486.5</v>
      </c>
      <c r="G36" s="7">
        <f t="shared" si="4"/>
        <v>0</v>
      </c>
      <c r="H36" s="7">
        <f t="shared" si="4"/>
        <v>486.5</v>
      </c>
    </row>
    <row r="37" spans="1:8" ht="30.75" customHeight="1">
      <c r="A37" s="13" t="s">
        <v>59</v>
      </c>
      <c r="B37" s="22" t="s">
        <v>33</v>
      </c>
      <c r="C37" s="6" t="s">
        <v>35</v>
      </c>
      <c r="D37" s="18" t="s">
        <v>160</v>
      </c>
      <c r="E37" s="18"/>
      <c r="F37" s="7">
        <f>F38</f>
        <v>486.5</v>
      </c>
      <c r="G37" s="7">
        <f t="shared" si="4"/>
        <v>0</v>
      </c>
      <c r="H37" s="7">
        <f t="shared" si="4"/>
        <v>486.5</v>
      </c>
    </row>
    <row r="38" spans="1:8" ht="15">
      <c r="A38" s="13" t="s">
        <v>11</v>
      </c>
      <c r="B38" s="22" t="s">
        <v>33</v>
      </c>
      <c r="C38" s="6" t="s">
        <v>35</v>
      </c>
      <c r="D38" s="18" t="s">
        <v>160</v>
      </c>
      <c r="E38" s="18">
        <v>530</v>
      </c>
      <c r="F38" s="7">
        <v>486.5</v>
      </c>
      <c r="G38" s="7">
        <f>H38-F38</f>
        <v>0</v>
      </c>
      <c r="H38" s="7">
        <v>486.5</v>
      </c>
    </row>
    <row r="39" spans="1:8" ht="30.75">
      <c r="A39" s="12" t="s">
        <v>43</v>
      </c>
      <c r="B39" s="19" t="s">
        <v>35</v>
      </c>
      <c r="C39" s="15"/>
      <c r="D39" s="15"/>
      <c r="E39" s="15"/>
      <c r="F39" s="4">
        <f>F40</f>
        <v>240</v>
      </c>
      <c r="G39" s="4">
        <f aca="true" t="shared" si="5" ref="G39:H42">G40</f>
        <v>0</v>
      </c>
      <c r="H39" s="4">
        <f t="shared" si="5"/>
        <v>240</v>
      </c>
    </row>
    <row r="40" spans="1:8" ht="46.5">
      <c r="A40" s="12" t="s">
        <v>276</v>
      </c>
      <c r="B40" s="19" t="s">
        <v>35</v>
      </c>
      <c r="C40" s="15">
        <v>10</v>
      </c>
      <c r="D40" s="15"/>
      <c r="E40" s="15"/>
      <c r="F40" s="4">
        <f>F41</f>
        <v>240</v>
      </c>
      <c r="G40" s="4">
        <f t="shared" si="5"/>
        <v>0</v>
      </c>
      <c r="H40" s="4">
        <f t="shared" si="5"/>
        <v>240</v>
      </c>
    </row>
    <row r="41" spans="1:8" ht="62.25">
      <c r="A41" s="13" t="s">
        <v>285</v>
      </c>
      <c r="B41" s="22" t="s">
        <v>35</v>
      </c>
      <c r="C41" s="22" t="s">
        <v>62</v>
      </c>
      <c r="D41" s="18" t="s">
        <v>287</v>
      </c>
      <c r="E41" s="6"/>
      <c r="F41" s="7">
        <f>F42</f>
        <v>240</v>
      </c>
      <c r="G41" s="7">
        <f t="shared" si="5"/>
        <v>0</v>
      </c>
      <c r="H41" s="7">
        <f t="shared" si="5"/>
        <v>240</v>
      </c>
    </row>
    <row r="42" spans="1:8" ht="46.5">
      <c r="A42" s="13" t="s">
        <v>286</v>
      </c>
      <c r="B42" s="22" t="s">
        <v>35</v>
      </c>
      <c r="C42" s="22" t="s">
        <v>62</v>
      </c>
      <c r="D42" s="18" t="s">
        <v>288</v>
      </c>
      <c r="E42" s="6"/>
      <c r="F42" s="7">
        <f>F43</f>
        <v>240</v>
      </c>
      <c r="G42" s="7">
        <f t="shared" si="5"/>
        <v>0</v>
      </c>
      <c r="H42" s="7">
        <f t="shared" si="5"/>
        <v>240</v>
      </c>
    </row>
    <row r="43" spans="1:8" ht="62.25">
      <c r="A43" s="13" t="s">
        <v>324</v>
      </c>
      <c r="B43" s="22" t="s">
        <v>35</v>
      </c>
      <c r="C43" s="22" t="s">
        <v>62</v>
      </c>
      <c r="D43" s="18" t="s">
        <v>288</v>
      </c>
      <c r="E43" s="6" t="s">
        <v>16</v>
      </c>
      <c r="F43" s="7">
        <v>240</v>
      </c>
      <c r="G43" s="7">
        <f>H43-F43</f>
        <v>0</v>
      </c>
      <c r="H43" s="7">
        <v>240</v>
      </c>
    </row>
    <row r="44" spans="1:8" ht="15">
      <c r="A44" s="12" t="s">
        <v>14</v>
      </c>
      <c r="B44" s="19" t="s">
        <v>36</v>
      </c>
      <c r="C44" s="15"/>
      <c r="D44" s="15"/>
      <c r="E44" s="15"/>
      <c r="F44" s="4">
        <f>F45+F53</f>
        <v>1130</v>
      </c>
      <c r="G44" s="4">
        <f>G45+G53</f>
        <v>0</v>
      </c>
      <c r="H44" s="4">
        <f>H45+H53</f>
        <v>1130</v>
      </c>
    </row>
    <row r="45" spans="1:8" ht="15">
      <c r="A45" s="13" t="s">
        <v>45</v>
      </c>
      <c r="B45" s="22" t="s">
        <v>36</v>
      </c>
      <c r="C45" s="22" t="s">
        <v>37</v>
      </c>
      <c r="D45" s="18"/>
      <c r="E45" s="18"/>
      <c r="F45" s="7">
        <f>F49+F46</f>
        <v>162</v>
      </c>
      <c r="G45" s="7">
        <f>G49+G46</f>
        <v>0</v>
      </c>
      <c r="H45" s="7">
        <f>H49+H46</f>
        <v>162</v>
      </c>
    </row>
    <row r="46" spans="1:8" ht="62.25">
      <c r="A46" s="13" t="s">
        <v>285</v>
      </c>
      <c r="B46" s="22" t="s">
        <v>36</v>
      </c>
      <c r="C46" s="6" t="s">
        <v>37</v>
      </c>
      <c r="D46" s="18" t="s">
        <v>287</v>
      </c>
      <c r="E46" s="6"/>
      <c r="F46" s="7">
        <f aca="true" t="shared" si="6" ref="F46:H47">F47</f>
        <v>140</v>
      </c>
      <c r="G46" s="7">
        <f t="shared" si="6"/>
        <v>0</v>
      </c>
      <c r="H46" s="7">
        <f t="shared" si="6"/>
        <v>140</v>
      </c>
    </row>
    <row r="47" spans="1:8" ht="48" customHeight="1">
      <c r="A47" s="13" t="s">
        <v>286</v>
      </c>
      <c r="B47" s="22" t="s">
        <v>36</v>
      </c>
      <c r="C47" s="6" t="s">
        <v>37</v>
      </c>
      <c r="D47" s="18" t="s">
        <v>288</v>
      </c>
      <c r="E47" s="6"/>
      <c r="F47" s="7">
        <f t="shared" si="6"/>
        <v>140</v>
      </c>
      <c r="G47" s="7">
        <f t="shared" si="6"/>
        <v>0</v>
      </c>
      <c r="H47" s="7">
        <f t="shared" si="6"/>
        <v>140</v>
      </c>
    </row>
    <row r="48" spans="1:8" ht="62.25">
      <c r="A48" s="13" t="s">
        <v>324</v>
      </c>
      <c r="B48" s="22" t="s">
        <v>36</v>
      </c>
      <c r="C48" s="6" t="s">
        <v>37</v>
      </c>
      <c r="D48" s="18" t="s">
        <v>288</v>
      </c>
      <c r="E48" s="6" t="s">
        <v>16</v>
      </c>
      <c r="F48" s="7">
        <v>140</v>
      </c>
      <c r="G48" s="7">
        <f>H48-F48</f>
        <v>0</v>
      </c>
      <c r="H48" s="7">
        <v>140</v>
      </c>
    </row>
    <row r="49" spans="1:8" ht="18.75" customHeight="1">
      <c r="A49" s="13" t="s">
        <v>99</v>
      </c>
      <c r="B49" s="22" t="s">
        <v>36</v>
      </c>
      <c r="C49" s="6" t="s">
        <v>37</v>
      </c>
      <c r="D49" s="18" t="s">
        <v>168</v>
      </c>
      <c r="E49" s="18"/>
      <c r="F49" s="7">
        <f>F50</f>
        <v>22</v>
      </c>
      <c r="G49" s="7">
        <f aca="true" t="shared" si="7" ref="G49:H51">G50</f>
        <v>0</v>
      </c>
      <c r="H49" s="7">
        <f t="shared" si="7"/>
        <v>22</v>
      </c>
    </row>
    <row r="50" spans="1:8" ht="15">
      <c r="A50" s="13" t="s">
        <v>138</v>
      </c>
      <c r="B50" s="22" t="s">
        <v>36</v>
      </c>
      <c r="C50" s="43" t="s">
        <v>37</v>
      </c>
      <c r="D50" s="6" t="s">
        <v>176</v>
      </c>
      <c r="E50" s="6"/>
      <c r="F50" s="7">
        <f>F51</f>
        <v>22</v>
      </c>
      <c r="G50" s="7">
        <f t="shared" si="7"/>
        <v>0</v>
      </c>
      <c r="H50" s="7">
        <f t="shared" si="7"/>
        <v>22</v>
      </c>
    </row>
    <row r="51" spans="1:8" ht="15">
      <c r="A51" s="13" t="s">
        <v>139</v>
      </c>
      <c r="B51" s="22" t="s">
        <v>36</v>
      </c>
      <c r="C51" s="43" t="s">
        <v>37</v>
      </c>
      <c r="D51" s="6" t="s">
        <v>325</v>
      </c>
      <c r="E51" s="6"/>
      <c r="F51" s="7">
        <f>F52</f>
        <v>22</v>
      </c>
      <c r="G51" s="7">
        <f t="shared" si="7"/>
        <v>0</v>
      </c>
      <c r="H51" s="7">
        <f t="shared" si="7"/>
        <v>22</v>
      </c>
    </row>
    <row r="52" spans="1:8" ht="30.75">
      <c r="A52" s="13" t="s">
        <v>75</v>
      </c>
      <c r="B52" s="22" t="s">
        <v>36</v>
      </c>
      <c r="C52" s="43" t="s">
        <v>37</v>
      </c>
      <c r="D52" s="6" t="s">
        <v>325</v>
      </c>
      <c r="E52" s="6" t="s">
        <v>17</v>
      </c>
      <c r="F52" s="7">
        <v>22</v>
      </c>
      <c r="G52" s="7">
        <f>H52-F52</f>
        <v>0</v>
      </c>
      <c r="H52" s="7">
        <v>22</v>
      </c>
    </row>
    <row r="53" spans="1:8" ht="15">
      <c r="A53" s="13" t="s">
        <v>102</v>
      </c>
      <c r="B53" s="22" t="s">
        <v>36</v>
      </c>
      <c r="C53" s="6" t="s">
        <v>44</v>
      </c>
      <c r="D53" s="18"/>
      <c r="E53" s="18"/>
      <c r="F53" s="7">
        <f>F54</f>
        <v>968</v>
      </c>
      <c r="G53" s="7">
        <f aca="true" t="shared" si="8" ref="G53:H56">G54</f>
        <v>0</v>
      </c>
      <c r="H53" s="7">
        <f t="shared" si="8"/>
        <v>968</v>
      </c>
    </row>
    <row r="54" spans="1:8" ht="31.5" customHeight="1">
      <c r="A54" s="13" t="s">
        <v>279</v>
      </c>
      <c r="B54" s="22" t="s">
        <v>36</v>
      </c>
      <c r="C54" s="6" t="s">
        <v>44</v>
      </c>
      <c r="D54" s="18" t="s">
        <v>245</v>
      </c>
      <c r="E54" s="18"/>
      <c r="F54" s="7">
        <f>F55</f>
        <v>968</v>
      </c>
      <c r="G54" s="7">
        <f t="shared" si="8"/>
        <v>0</v>
      </c>
      <c r="H54" s="7">
        <f t="shared" si="8"/>
        <v>968</v>
      </c>
    </row>
    <row r="55" spans="1:8" ht="63" customHeight="1">
      <c r="A55" s="13" t="s">
        <v>280</v>
      </c>
      <c r="B55" s="22" t="s">
        <v>36</v>
      </c>
      <c r="C55" s="6" t="s">
        <v>44</v>
      </c>
      <c r="D55" s="18" t="s">
        <v>246</v>
      </c>
      <c r="E55" s="18"/>
      <c r="F55" s="7">
        <f>F56</f>
        <v>968</v>
      </c>
      <c r="G55" s="7">
        <f t="shared" si="8"/>
        <v>0</v>
      </c>
      <c r="H55" s="7">
        <f t="shared" si="8"/>
        <v>968</v>
      </c>
    </row>
    <row r="56" spans="1:8" ht="46.5">
      <c r="A56" s="13" t="s">
        <v>278</v>
      </c>
      <c r="B56" s="22" t="s">
        <v>36</v>
      </c>
      <c r="C56" s="6" t="s">
        <v>44</v>
      </c>
      <c r="D56" s="18" t="s">
        <v>256</v>
      </c>
      <c r="E56" s="18"/>
      <c r="F56" s="7">
        <f>F57</f>
        <v>968</v>
      </c>
      <c r="G56" s="7">
        <f t="shared" si="8"/>
        <v>0</v>
      </c>
      <c r="H56" s="7">
        <f t="shared" si="8"/>
        <v>968</v>
      </c>
    </row>
    <row r="57" spans="1:8" ht="30.75">
      <c r="A57" s="13" t="s">
        <v>326</v>
      </c>
      <c r="B57" s="22" t="s">
        <v>36</v>
      </c>
      <c r="C57" s="43" t="s">
        <v>44</v>
      </c>
      <c r="D57" s="18" t="s">
        <v>256</v>
      </c>
      <c r="E57" s="6" t="s">
        <v>17</v>
      </c>
      <c r="F57" s="7">
        <v>968</v>
      </c>
      <c r="G57" s="7">
        <f>H57-F57</f>
        <v>0</v>
      </c>
      <c r="H57" s="7">
        <v>968</v>
      </c>
    </row>
    <row r="58" spans="1:8" ht="15">
      <c r="A58" s="53" t="s">
        <v>1</v>
      </c>
      <c r="B58" s="19" t="s">
        <v>37</v>
      </c>
      <c r="C58" s="15"/>
      <c r="D58" s="15"/>
      <c r="E58" s="15"/>
      <c r="F58" s="4">
        <f aca="true" t="shared" si="9" ref="F58:H59">F59</f>
        <v>5282.6</v>
      </c>
      <c r="G58" s="4">
        <f t="shared" si="9"/>
        <v>0</v>
      </c>
      <c r="H58" s="4">
        <f t="shared" si="9"/>
        <v>5282.6</v>
      </c>
    </row>
    <row r="59" spans="1:8" ht="15">
      <c r="A59" s="5" t="s">
        <v>2</v>
      </c>
      <c r="B59" s="22" t="s">
        <v>37</v>
      </c>
      <c r="C59" s="22" t="s">
        <v>33</v>
      </c>
      <c r="D59" s="18"/>
      <c r="E59" s="18"/>
      <c r="F59" s="7">
        <f t="shared" si="9"/>
        <v>5282.6</v>
      </c>
      <c r="G59" s="7">
        <f t="shared" si="9"/>
        <v>0</v>
      </c>
      <c r="H59" s="7">
        <f t="shared" si="9"/>
        <v>5282.6</v>
      </c>
    </row>
    <row r="60" spans="1:8" ht="47.25" customHeight="1">
      <c r="A60" s="30" t="s">
        <v>284</v>
      </c>
      <c r="B60" s="6" t="s">
        <v>37</v>
      </c>
      <c r="C60" s="6" t="s">
        <v>33</v>
      </c>
      <c r="D60" s="6" t="s">
        <v>247</v>
      </c>
      <c r="E60" s="6"/>
      <c r="F60" s="7">
        <f>F61+F64</f>
        <v>5282.6</v>
      </c>
      <c r="G60" s="7">
        <f>G61+G64</f>
        <v>0</v>
      </c>
      <c r="H60" s="7">
        <f>H61+H64</f>
        <v>5282.6</v>
      </c>
    </row>
    <row r="61" spans="1:8" ht="78" customHeight="1">
      <c r="A61" s="30" t="s">
        <v>347</v>
      </c>
      <c r="B61" s="22" t="s">
        <v>37</v>
      </c>
      <c r="C61" s="22" t="s">
        <v>33</v>
      </c>
      <c r="D61" s="6" t="s">
        <v>298</v>
      </c>
      <c r="E61" s="18"/>
      <c r="F61" s="7">
        <f>F63</f>
        <v>2100</v>
      </c>
      <c r="G61" s="7">
        <f>G63</f>
        <v>0</v>
      </c>
      <c r="H61" s="7">
        <f>H63</f>
        <v>2100</v>
      </c>
    </row>
    <row r="62" spans="1:8" ht="46.5">
      <c r="A62" s="13" t="s">
        <v>296</v>
      </c>
      <c r="B62" s="22" t="s">
        <v>37</v>
      </c>
      <c r="C62" s="22" t="s">
        <v>33</v>
      </c>
      <c r="D62" s="6" t="s">
        <v>299</v>
      </c>
      <c r="E62" s="18"/>
      <c r="F62" s="7">
        <f>F63</f>
        <v>2100</v>
      </c>
      <c r="G62" s="7">
        <f>G63</f>
        <v>0</v>
      </c>
      <c r="H62" s="7">
        <f>H63</f>
        <v>2100</v>
      </c>
    </row>
    <row r="63" spans="1:8" ht="46.5">
      <c r="A63" s="65" t="s">
        <v>344</v>
      </c>
      <c r="B63" s="22" t="s">
        <v>37</v>
      </c>
      <c r="C63" s="22" t="s">
        <v>33</v>
      </c>
      <c r="D63" s="6" t="s">
        <v>299</v>
      </c>
      <c r="E63" s="18">
        <v>200</v>
      </c>
      <c r="F63" s="7">
        <v>2100</v>
      </c>
      <c r="G63" s="7">
        <f>H63-F63</f>
        <v>0</v>
      </c>
      <c r="H63" s="7">
        <v>2100</v>
      </c>
    </row>
    <row r="64" spans="1:8" ht="98.25" customHeight="1">
      <c r="A64" s="30" t="s">
        <v>345</v>
      </c>
      <c r="B64" s="6" t="s">
        <v>37</v>
      </c>
      <c r="C64" s="6" t="s">
        <v>33</v>
      </c>
      <c r="D64" s="6" t="s">
        <v>226</v>
      </c>
      <c r="E64" s="6"/>
      <c r="F64" s="7">
        <f aca="true" t="shared" si="10" ref="F64:H65">F65</f>
        <v>3182.6</v>
      </c>
      <c r="G64" s="7">
        <f t="shared" si="10"/>
        <v>0</v>
      </c>
      <c r="H64" s="7">
        <f t="shared" si="10"/>
        <v>3182.6</v>
      </c>
    </row>
    <row r="65" spans="1:8" ht="46.5">
      <c r="A65" s="13" t="s">
        <v>346</v>
      </c>
      <c r="B65" s="22" t="s">
        <v>37</v>
      </c>
      <c r="C65" s="22" t="s">
        <v>33</v>
      </c>
      <c r="D65" s="18" t="s">
        <v>260</v>
      </c>
      <c r="E65" s="18"/>
      <c r="F65" s="7">
        <f t="shared" si="10"/>
        <v>3182.6</v>
      </c>
      <c r="G65" s="7">
        <f t="shared" si="10"/>
        <v>0</v>
      </c>
      <c r="H65" s="7">
        <f t="shared" si="10"/>
        <v>3182.6</v>
      </c>
    </row>
    <row r="66" spans="1:8" ht="78">
      <c r="A66" s="13" t="s">
        <v>327</v>
      </c>
      <c r="B66" s="22" t="s">
        <v>37</v>
      </c>
      <c r="C66" s="22" t="s">
        <v>33</v>
      </c>
      <c r="D66" s="18" t="s">
        <v>260</v>
      </c>
      <c r="E66" s="18">
        <v>540</v>
      </c>
      <c r="F66" s="7">
        <v>3182.6</v>
      </c>
      <c r="G66" s="7">
        <f>H66-F66</f>
        <v>0</v>
      </c>
      <c r="H66" s="7">
        <v>3182.6</v>
      </c>
    </row>
    <row r="67" spans="1:8" ht="15">
      <c r="A67" s="12" t="s">
        <v>46</v>
      </c>
      <c r="B67" s="19" t="s">
        <v>40</v>
      </c>
      <c r="C67" s="15"/>
      <c r="D67" s="15"/>
      <c r="E67" s="15"/>
      <c r="F67" s="4">
        <f>F68+F79+F107+F112+F96</f>
        <v>133665</v>
      </c>
      <c r="G67" s="4">
        <f>G68+G79+G107+G112+G96</f>
        <v>0</v>
      </c>
      <c r="H67" s="4">
        <f>H68+H79+H107+H112+H96</f>
        <v>133665</v>
      </c>
    </row>
    <row r="68" spans="1:8" ht="15">
      <c r="A68" s="12" t="s">
        <v>47</v>
      </c>
      <c r="B68" s="19" t="s">
        <v>40</v>
      </c>
      <c r="C68" s="19" t="s">
        <v>31</v>
      </c>
      <c r="D68" s="15"/>
      <c r="E68" s="15"/>
      <c r="F68" s="4">
        <f>+F76+F72+F69</f>
        <v>21963.2</v>
      </c>
      <c r="G68" s="4">
        <f>+G76+G72+G69</f>
        <v>0</v>
      </c>
      <c r="H68" s="4">
        <f>+H76+H72+H69</f>
        <v>21963.2</v>
      </c>
    </row>
    <row r="69" spans="1:8" ht="47.25" customHeight="1">
      <c r="A69" s="30" t="s">
        <v>284</v>
      </c>
      <c r="B69" s="22" t="s">
        <v>40</v>
      </c>
      <c r="C69" s="22" t="s">
        <v>31</v>
      </c>
      <c r="D69" s="6" t="s">
        <v>247</v>
      </c>
      <c r="E69" s="6"/>
      <c r="F69" s="7">
        <f aca="true" t="shared" si="11" ref="F69:H70">F70</f>
        <v>2830.2</v>
      </c>
      <c r="G69" s="7">
        <f t="shared" si="11"/>
        <v>0</v>
      </c>
      <c r="H69" s="7">
        <f t="shared" si="11"/>
        <v>2830.2</v>
      </c>
    </row>
    <row r="70" spans="1:8" ht="62.25">
      <c r="A70" s="56" t="s">
        <v>239</v>
      </c>
      <c r="B70" s="22" t="s">
        <v>40</v>
      </c>
      <c r="C70" s="22" t="s">
        <v>31</v>
      </c>
      <c r="D70" s="18" t="s">
        <v>260</v>
      </c>
      <c r="E70" s="18"/>
      <c r="F70" s="7">
        <f t="shared" si="11"/>
        <v>2830.2</v>
      </c>
      <c r="G70" s="7">
        <f t="shared" si="11"/>
        <v>0</v>
      </c>
      <c r="H70" s="7">
        <f t="shared" si="11"/>
        <v>2830.2</v>
      </c>
    </row>
    <row r="71" spans="1:8" ht="30.75">
      <c r="A71" s="13" t="s">
        <v>273</v>
      </c>
      <c r="B71" s="22" t="s">
        <v>40</v>
      </c>
      <c r="C71" s="22" t="s">
        <v>31</v>
      </c>
      <c r="D71" s="18" t="s">
        <v>260</v>
      </c>
      <c r="E71" s="18">
        <v>610</v>
      </c>
      <c r="F71" s="7">
        <v>2830.2</v>
      </c>
      <c r="G71" s="7">
        <f>H71-F71</f>
        <v>0</v>
      </c>
      <c r="H71" s="7">
        <v>2830.2</v>
      </c>
    </row>
    <row r="72" spans="1:8" ht="39.75" customHeight="1">
      <c r="A72" s="24" t="s">
        <v>328</v>
      </c>
      <c r="B72" s="22" t="s">
        <v>40</v>
      </c>
      <c r="C72" s="22" t="s">
        <v>31</v>
      </c>
      <c r="D72" s="18" t="s">
        <v>179</v>
      </c>
      <c r="E72" s="18"/>
      <c r="F72" s="7">
        <f>F73</f>
        <v>18333</v>
      </c>
      <c r="G72" s="7">
        <f aca="true" t="shared" si="12" ref="G72:H74">G73</f>
        <v>0</v>
      </c>
      <c r="H72" s="7">
        <f t="shared" si="12"/>
        <v>18333</v>
      </c>
    </row>
    <row r="73" spans="1:8" ht="62.25">
      <c r="A73" s="24" t="s">
        <v>329</v>
      </c>
      <c r="B73" s="11" t="s">
        <v>40</v>
      </c>
      <c r="C73" s="11" t="s">
        <v>31</v>
      </c>
      <c r="D73" s="8" t="s">
        <v>180</v>
      </c>
      <c r="E73" s="6"/>
      <c r="F73" s="7">
        <f>F74</f>
        <v>18333</v>
      </c>
      <c r="G73" s="7">
        <f t="shared" si="12"/>
        <v>0</v>
      </c>
      <c r="H73" s="7">
        <f t="shared" si="12"/>
        <v>18333</v>
      </c>
    </row>
    <row r="74" spans="1:8" ht="62.25">
      <c r="A74" s="5" t="s">
        <v>349</v>
      </c>
      <c r="B74" s="11" t="s">
        <v>40</v>
      </c>
      <c r="C74" s="11" t="s">
        <v>31</v>
      </c>
      <c r="D74" s="8" t="s">
        <v>181</v>
      </c>
      <c r="E74" s="6"/>
      <c r="F74" s="7">
        <f>F75</f>
        <v>18333</v>
      </c>
      <c r="G74" s="7">
        <f t="shared" si="12"/>
        <v>0</v>
      </c>
      <c r="H74" s="7">
        <f t="shared" si="12"/>
        <v>18333</v>
      </c>
    </row>
    <row r="75" spans="1:8" ht="16.5" customHeight="1">
      <c r="A75" s="13" t="s">
        <v>13</v>
      </c>
      <c r="B75" s="11" t="s">
        <v>40</v>
      </c>
      <c r="C75" s="11" t="s">
        <v>31</v>
      </c>
      <c r="D75" s="8" t="s">
        <v>181</v>
      </c>
      <c r="E75" s="6" t="s">
        <v>71</v>
      </c>
      <c r="F75" s="7">
        <v>18333</v>
      </c>
      <c r="G75" s="7">
        <f>H75-F75</f>
        <v>0</v>
      </c>
      <c r="H75" s="7">
        <v>18333</v>
      </c>
    </row>
    <row r="76" spans="1:8" ht="64.5" customHeight="1">
      <c r="A76" s="13" t="s">
        <v>285</v>
      </c>
      <c r="B76" s="11" t="s">
        <v>40</v>
      </c>
      <c r="C76" s="11" t="s">
        <v>31</v>
      </c>
      <c r="D76" s="18" t="s">
        <v>287</v>
      </c>
      <c r="E76" s="6"/>
      <c r="F76" s="7">
        <f aca="true" t="shared" si="13" ref="F76:H77">F77</f>
        <v>800</v>
      </c>
      <c r="G76" s="7">
        <f t="shared" si="13"/>
        <v>0</v>
      </c>
      <c r="H76" s="7">
        <f t="shared" si="13"/>
        <v>800</v>
      </c>
    </row>
    <row r="77" spans="1:8" ht="45.75" customHeight="1">
      <c r="A77" s="13" t="s">
        <v>286</v>
      </c>
      <c r="B77" s="11" t="s">
        <v>40</v>
      </c>
      <c r="C77" s="11" t="s">
        <v>31</v>
      </c>
      <c r="D77" s="18" t="s">
        <v>288</v>
      </c>
      <c r="E77" s="6"/>
      <c r="F77" s="7">
        <f t="shared" si="13"/>
        <v>800</v>
      </c>
      <c r="G77" s="7">
        <f t="shared" si="13"/>
        <v>0</v>
      </c>
      <c r="H77" s="7">
        <f t="shared" si="13"/>
        <v>800</v>
      </c>
    </row>
    <row r="78" spans="1:8" ht="30" customHeight="1">
      <c r="A78" s="13" t="s">
        <v>273</v>
      </c>
      <c r="B78" s="11" t="s">
        <v>40</v>
      </c>
      <c r="C78" s="11" t="s">
        <v>31</v>
      </c>
      <c r="D78" s="18" t="s">
        <v>288</v>
      </c>
      <c r="E78" s="6" t="s">
        <v>71</v>
      </c>
      <c r="F78" s="7">
        <v>800</v>
      </c>
      <c r="G78" s="7">
        <f>H78-F78</f>
        <v>0</v>
      </c>
      <c r="H78" s="7">
        <v>800</v>
      </c>
    </row>
    <row r="79" spans="1:8" ht="15">
      <c r="A79" s="12" t="s">
        <v>49</v>
      </c>
      <c r="B79" s="19" t="s">
        <v>40</v>
      </c>
      <c r="C79" s="55" t="s">
        <v>33</v>
      </c>
      <c r="D79" s="18"/>
      <c r="E79" s="6"/>
      <c r="F79" s="4">
        <f>F80+F83+F93</f>
        <v>109115.70000000001</v>
      </c>
      <c r="G79" s="4">
        <f>G80+G83+G93</f>
        <v>0</v>
      </c>
      <c r="H79" s="4">
        <f>H80+H83+H93</f>
        <v>109115.70000000001</v>
      </c>
    </row>
    <row r="80" spans="1:8" ht="51" customHeight="1">
      <c r="A80" s="30" t="s">
        <v>284</v>
      </c>
      <c r="B80" s="22" t="s">
        <v>40</v>
      </c>
      <c r="C80" s="22" t="s">
        <v>33</v>
      </c>
      <c r="D80" s="6" t="s">
        <v>247</v>
      </c>
      <c r="E80" s="6"/>
      <c r="F80" s="7">
        <f aca="true" t="shared" si="14" ref="F80:H81">F81</f>
        <v>7825.6</v>
      </c>
      <c r="G80" s="7">
        <f t="shared" si="14"/>
        <v>0</v>
      </c>
      <c r="H80" s="7">
        <f t="shared" si="14"/>
        <v>7825.6</v>
      </c>
    </row>
    <row r="81" spans="1:8" ht="47.25" customHeight="1">
      <c r="A81" s="56" t="s">
        <v>239</v>
      </c>
      <c r="B81" s="22" t="s">
        <v>40</v>
      </c>
      <c r="C81" s="22" t="s">
        <v>33</v>
      </c>
      <c r="D81" s="18" t="s">
        <v>260</v>
      </c>
      <c r="E81" s="18"/>
      <c r="F81" s="7">
        <f t="shared" si="14"/>
        <v>7825.6</v>
      </c>
      <c r="G81" s="7">
        <f t="shared" si="14"/>
        <v>0</v>
      </c>
      <c r="H81" s="7">
        <f t="shared" si="14"/>
        <v>7825.6</v>
      </c>
    </row>
    <row r="82" spans="1:8" ht="30.75">
      <c r="A82" s="13" t="s">
        <v>273</v>
      </c>
      <c r="B82" s="22" t="s">
        <v>40</v>
      </c>
      <c r="C82" s="22" t="s">
        <v>33</v>
      </c>
      <c r="D82" s="18" t="s">
        <v>260</v>
      </c>
      <c r="E82" s="18">
        <v>610</v>
      </c>
      <c r="F82" s="7">
        <v>7825.6</v>
      </c>
      <c r="G82" s="7">
        <f>H82-F82</f>
        <v>0</v>
      </c>
      <c r="H82" s="7">
        <v>7825.6</v>
      </c>
    </row>
    <row r="83" spans="1:8" ht="30.75">
      <c r="A83" s="24" t="s">
        <v>328</v>
      </c>
      <c r="B83" s="22" t="s">
        <v>40</v>
      </c>
      <c r="C83" s="22" t="s">
        <v>33</v>
      </c>
      <c r="D83" s="20" t="s">
        <v>179</v>
      </c>
      <c r="E83" s="20"/>
      <c r="F83" s="7">
        <f>F84</f>
        <v>100990.1</v>
      </c>
      <c r="G83" s="7">
        <f>G84</f>
        <v>0</v>
      </c>
      <c r="H83" s="7">
        <f>H84</f>
        <v>100990.1</v>
      </c>
    </row>
    <row r="84" spans="1:8" ht="62.25">
      <c r="A84" s="24" t="s">
        <v>330</v>
      </c>
      <c r="B84" s="25" t="s">
        <v>40</v>
      </c>
      <c r="C84" s="25" t="s">
        <v>33</v>
      </c>
      <c r="D84" s="26" t="s">
        <v>190</v>
      </c>
      <c r="E84" s="27"/>
      <c r="F84" s="7">
        <f>F85+F87+F89+F91</f>
        <v>100990.1</v>
      </c>
      <c r="G84" s="7">
        <f>G85+G87+G89+G91</f>
        <v>0</v>
      </c>
      <c r="H84" s="7">
        <f>H85+H87+H89+H91</f>
        <v>100990.1</v>
      </c>
    </row>
    <row r="85" spans="1:8" ht="77.25" customHeight="1">
      <c r="A85" s="29" t="s">
        <v>331</v>
      </c>
      <c r="B85" s="25" t="s">
        <v>40</v>
      </c>
      <c r="C85" s="25" t="s">
        <v>33</v>
      </c>
      <c r="D85" s="20" t="s">
        <v>332</v>
      </c>
      <c r="E85" s="27"/>
      <c r="F85" s="7">
        <f>F86</f>
        <v>10331</v>
      </c>
      <c r="G85" s="7">
        <f>G86</f>
        <v>0</v>
      </c>
      <c r="H85" s="7">
        <f>H86</f>
        <v>10331</v>
      </c>
    </row>
    <row r="86" spans="1:8" ht="15">
      <c r="A86" s="29" t="s">
        <v>13</v>
      </c>
      <c r="B86" s="25" t="s">
        <v>40</v>
      </c>
      <c r="C86" s="25" t="s">
        <v>33</v>
      </c>
      <c r="D86" s="20" t="s">
        <v>332</v>
      </c>
      <c r="E86" s="27" t="s">
        <v>71</v>
      </c>
      <c r="F86" s="7">
        <v>10331</v>
      </c>
      <c r="G86" s="7">
        <f>H86-F86</f>
        <v>0</v>
      </c>
      <c r="H86" s="7">
        <v>10331</v>
      </c>
    </row>
    <row r="87" spans="1:8" ht="112.5" customHeight="1">
      <c r="A87" s="28" t="s">
        <v>333</v>
      </c>
      <c r="B87" s="25" t="s">
        <v>40</v>
      </c>
      <c r="C87" s="25" t="s">
        <v>33</v>
      </c>
      <c r="D87" s="26" t="s">
        <v>191</v>
      </c>
      <c r="E87" s="27"/>
      <c r="F87" s="7">
        <f>F88</f>
        <v>84975</v>
      </c>
      <c r="G87" s="7">
        <f>G88</f>
        <v>0</v>
      </c>
      <c r="H87" s="7">
        <f>H88</f>
        <v>84975</v>
      </c>
    </row>
    <row r="88" spans="1:8" ht="15">
      <c r="A88" s="29" t="s">
        <v>13</v>
      </c>
      <c r="B88" s="25" t="s">
        <v>40</v>
      </c>
      <c r="C88" s="25" t="s">
        <v>33</v>
      </c>
      <c r="D88" s="26" t="s">
        <v>191</v>
      </c>
      <c r="E88" s="27" t="s">
        <v>71</v>
      </c>
      <c r="F88" s="7">
        <v>84975</v>
      </c>
      <c r="G88" s="7">
        <f>H88-F88</f>
        <v>0</v>
      </c>
      <c r="H88" s="7">
        <v>84975</v>
      </c>
    </row>
    <row r="89" spans="1:8" ht="66" customHeight="1">
      <c r="A89" s="29" t="s">
        <v>357</v>
      </c>
      <c r="B89" s="22" t="s">
        <v>40</v>
      </c>
      <c r="C89" s="22" t="s">
        <v>33</v>
      </c>
      <c r="D89" s="20" t="s">
        <v>192</v>
      </c>
      <c r="E89" s="20"/>
      <c r="F89" s="7">
        <f>F90</f>
        <v>956</v>
      </c>
      <c r="G89" s="7">
        <f>G90</f>
        <v>0</v>
      </c>
      <c r="H89" s="7">
        <f>H90</f>
        <v>956</v>
      </c>
    </row>
    <row r="90" spans="1:8" ht="15">
      <c r="A90" s="29" t="s">
        <v>13</v>
      </c>
      <c r="B90" s="22" t="s">
        <v>40</v>
      </c>
      <c r="C90" s="22" t="s">
        <v>33</v>
      </c>
      <c r="D90" s="20" t="s">
        <v>192</v>
      </c>
      <c r="E90" s="27" t="s">
        <v>71</v>
      </c>
      <c r="F90" s="7">
        <v>956</v>
      </c>
      <c r="G90" s="7">
        <f>H90-F90</f>
        <v>0</v>
      </c>
      <c r="H90" s="7">
        <v>956</v>
      </c>
    </row>
    <row r="91" spans="1:8" ht="67.5" customHeight="1">
      <c r="A91" s="29" t="s">
        <v>334</v>
      </c>
      <c r="B91" s="22" t="s">
        <v>40</v>
      </c>
      <c r="C91" s="22" t="s">
        <v>33</v>
      </c>
      <c r="D91" s="20" t="s">
        <v>335</v>
      </c>
      <c r="E91" s="20"/>
      <c r="F91" s="7">
        <f>F92</f>
        <v>4728.1</v>
      </c>
      <c r="G91" s="7">
        <f>G92</f>
        <v>0</v>
      </c>
      <c r="H91" s="7">
        <f>H92</f>
        <v>4728.1</v>
      </c>
    </row>
    <row r="92" spans="1:8" ht="15">
      <c r="A92" s="29" t="s">
        <v>13</v>
      </c>
      <c r="B92" s="22" t="s">
        <v>40</v>
      </c>
      <c r="C92" s="22" t="s">
        <v>33</v>
      </c>
      <c r="D92" s="20" t="s">
        <v>335</v>
      </c>
      <c r="E92" s="27" t="s">
        <v>71</v>
      </c>
      <c r="F92" s="7">
        <v>4728.1</v>
      </c>
      <c r="G92" s="7">
        <f>H92-F92</f>
        <v>0</v>
      </c>
      <c r="H92" s="7">
        <v>4728.1</v>
      </c>
    </row>
    <row r="93" spans="1:8" ht="62.25">
      <c r="A93" s="13" t="s">
        <v>285</v>
      </c>
      <c r="B93" s="11" t="s">
        <v>40</v>
      </c>
      <c r="C93" s="11" t="s">
        <v>33</v>
      </c>
      <c r="D93" s="18" t="s">
        <v>287</v>
      </c>
      <c r="E93" s="6"/>
      <c r="F93" s="7">
        <f aca="true" t="shared" si="15" ref="F93:H94">F94</f>
        <v>300</v>
      </c>
      <c r="G93" s="7">
        <f t="shared" si="15"/>
        <v>0</v>
      </c>
      <c r="H93" s="7">
        <f t="shared" si="15"/>
        <v>300</v>
      </c>
    </row>
    <row r="94" spans="1:8" ht="46.5">
      <c r="A94" s="13" t="s">
        <v>286</v>
      </c>
      <c r="B94" s="11" t="s">
        <v>40</v>
      </c>
      <c r="C94" s="11" t="s">
        <v>33</v>
      </c>
      <c r="D94" s="18" t="s">
        <v>288</v>
      </c>
      <c r="E94" s="6"/>
      <c r="F94" s="7">
        <f t="shared" si="15"/>
        <v>300</v>
      </c>
      <c r="G94" s="7">
        <f t="shared" si="15"/>
        <v>0</v>
      </c>
      <c r="H94" s="7">
        <f t="shared" si="15"/>
        <v>300</v>
      </c>
    </row>
    <row r="95" spans="1:8" ht="30.75">
      <c r="A95" s="13" t="s">
        <v>273</v>
      </c>
      <c r="B95" s="11" t="s">
        <v>40</v>
      </c>
      <c r="C95" s="11" t="s">
        <v>33</v>
      </c>
      <c r="D95" s="18" t="s">
        <v>288</v>
      </c>
      <c r="E95" s="6" t="s">
        <v>71</v>
      </c>
      <c r="F95" s="7">
        <v>300</v>
      </c>
      <c r="G95" s="7">
        <f>H95-F95</f>
        <v>0</v>
      </c>
      <c r="H95" s="7">
        <v>300</v>
      </c>
    </row>
    <row r="96" spans="1:8" ht="15">
      <c r="A96" s="12" t="s">
        <v>236</v>
      </c>
      <c r="B96" s="19" t="s">
        <v>40</v>
      </c>
      <c r="C96" s="19" t="s">
        <v>35</v>
      </c>
      <c r="D96" s="15"/>
      <c r="E96" s="15"/>
      <c r="F96" s="4">
        <f>F97+F104</f>
        <v>1323.8</v>
      </c>
      <c r="G96" s="4">
        <f>G97+G104</f>
        <v>0</v>
      </c>
      <c r="H96" s="4">
        <f>H97+H104</f>
        <v>1323.8</v>
      </c>
    </row>
    <row r="97" spans="1:8" ht="50.25" customHeight="1">
      <c r="A97" s="30" t="s">
        <v>284</v>
      </c>
      <c r="B97" s="22" t="s">
        <v>40</v>
      </c>
      <c r="C97" s="22" t="s">
        <v>35</v>
      </c>
      <c r="D97" s="6" t="s">
        <v>247</v>
      </c>
      <c r="E97" s="6"/>
      <c r="F97" s="7">
        <f aca="true" t="shared" si="16" ref="F97:H98">F98</f>
        <v>112.8</v>
      </c>
      <c r="G97" s="7">
        <f t="shared" si="16"/>
        <v>0</v>
      </c>
      <c r="H97" s="7">
        <f t="shared" si="16"/>
        <v>112.8</v>
      </c>
    </row>
    <row r="98" spans="1:8" ht="62.25">
      <c r="A98" s="56" t="s">
        <v>239</v>
      </c>
      <c r="B98" s="22" t="s">
        <v>40</v>
      </c>
      <c r="C98" s="22" t="s">
        <v>35</v>
      </c>
      <c r="D98" s="18" t="s">
        <v>260</v>
      </c>
      <c r="E98" s="18"/>
      <c r="F98" s="7">
        <f t="shared" si="16"/>
        <v>112.8</v>
      </c>
      <c r="G98" s="7">
        <f t="shared" si="16"/>
        <v>0</v>
      </c>
      <c r="H98" s="7">
        <f t="shared" si="16"/>
        <v>112.8</v>
      </c>
    </row>
    <row r="99" spans="1:8" ht="30.75">
      <c r="A99" s="13" t="s">
        <v>273</v>
      </c>
      <c r="B99" s="22" t="s">
        <v>40</v>
      </c>
      <c r="C99" s="22" t="s">
        <v>35</v>
      </c>
      <c r="D99" s="18" t="s">
        <v>260</v>
      </c>
      <c r="E99" s="18">
        <v>610</v>
      </c>
      <c r="F99" s="7">
        <v>112.8</v>
      </c>
      <c r="G99" s="7">
        <f>H99-F99</f>
        <v>0</v>
      </c>
      <c r="H99" s="7">
        <v>112.8</v>
      </c>
    </row>
    <row r="100" spans="1:8" ht="30.75">
      <c r="A100" s="31" t="s">
        <v>118</v>
      </c>
      <c r="B100" s="22" t="s">
        <v>40</v>
      </c>
      <c r="C100" s="22" t="s">
        <v>35</v>
      </c>
      <c r="D100" s="18" t="s">
        <v>184</v>
      </c>
      <c r="E100" s="18"/>
      <c r="F100" s="7">
        <f>F101</f>
        <v>4828.2</v>
      </c>
      <c r="G100" s="7">
        <f>G101</f>
        <v>0</v>
      </c>
      <c r="H100" s="7">
        <f>H101</f>
        <v>4828.2</v>
      </c>
    </row>
    <row r="101" spans="1:8" ht="93">
      <c r="A101" s="13" t="s">
        <v>376</v>
      </c>
      <c r="B101" s="22" t="s">
        <v>40</v>
      </c>
      <c r="C101" s="22" t="s">
        <v>35</v>
      </c>
      <c r="D101" s="18" t="s">
        <v>378</v>
      </c>
      <c r="E101" s="18"/>
      <c r="F101" s="7">
        <f>F102+F103</f>
        <v>4828.2</v>
      </c>
      <c r="G101" s="7">
        <f>G102+G103</f>
        <v>0</v>
      </c>
      <c r="H101" s="7">
        <f>H102+H103</f>
        <v>4828.2</v>
      </c>
    </row>
    <row r="102" spans="1:8" ht="30.75">
      <c r="A102" s="13" t="s">
        <v>377</v>
      </c>
      <c r="B102" s="22" t="s">
        <v>40</v>
      </c>
      <c r="C102" s="22" t="s">
        <v>35</v>
      </c>
      <c r="D102" s="18" t="s">
        <v>378</v>
      </c>
      <c r="E102" s="18">
        <v>610</v>
      </c>
      <c r="F102" s="7">
        <v>4779.9</v>
      </c>
      <c r="G102" s="7">
        <f>H102-F102</f>
        <v>0</v>
      </c>
      <c r="H102" s="7">
        <v>4779.9</v>
      </c>
    </row>
    <row r="103" spans="1:8" ht="30.75">
      <c r="A103" s="13" t="s">
        <v>273</v>
      </c>
      <c r="B103" s="22" t="s">
        <v>40</v>
      </c>
      <c r="C103" s="22" t="s">
        <v>35</v>
      </c>
      <c r="D103" s="18" t="s">
        <v>186</v>
      </c>
      <c r="E103" s="18">
        <v>610</v>
      </c>
      <c r="F103" s="7">
        <v>48.3</v>
      </c>
      <c r="G103" s="7">
        <f>H103-F103</f>
        <v>0</v>
      </c>
      <c r="H103" s="7">
        <v>48.3</v>
      </c>
    </row>
    <row r="104" spans="1:8" ht="62.25">
      <c r="A104" s="13" t="s">
        <v>285</v>
      </c>
      <c r="B104" s="11" t="s">
        <v>40</v>
      </c>
      <c r="C104" s="11" t="s">
        <v>35</v>
      </c>
      <c r="D104" s="18" t="s">
        <v>287</v>
      </c>
      <c r="E104" s="6"/>
      <c r="F104" s="7">
        <f aca="true" t="shared" si="17" ref="F104:H105">F105</f>
        <v>1211</v>
      </c>
      <c r="G104" s="7">
        <f t="shared" si="17"/>
        <v>0</v>
      </c>
      <c r="H104" s="7">
        <f t="shared" si="17"/>
        <v>1211</v>
      </c>
    </row>
    <row r="105" spans="1:8" ht="46.5">
      <c r="A105" s="13" t="s">
        <v>286</v>
      </c>
      <c r="B105" s="11" t="s">
        <v>40</v>
      </c>
      <c r="C105" s="11" t="s">
        <v>35</v>
      </c>
      <c r="D105" s="18" t="s">
        <v>288</v>
      </c>
      <c r="E105" s="6"/>
      <c r="F105" s="7">
        <f t="shared" si="17"/>
        <v>1211</v>
      </c>
      <c r="G105" s="7">
        <f t="shared" si="17"/>
        <v>0</v>
      </c>
      <c r="H105" s="7">
        <f t="shared" si="17"/>
        <v>1211</v>
      </c>
    </row>
    <row r="106" spans="1:8" ht="30.75">
      <c r="A106" s="13" t="s">
        <v>273</v>
      </c>
      <c r="B106" s="11" t="s">
        <v>40</v>
      </c>
      <c r="C106" s="11" t="s">
        <v>35</v>
      </c>
      <c r="D106" s="18" t="s">
        <v>288</v>
      </c>
      <c r="E106" s="6" t="s">
        <v>71</v>
      </c>
      <c r="F106" s="7">
        <v>1211</v>
      </c>
      <c r="G106" s="7">
        <f>H106-F106</f>
        <v>0</v>
      </c>
      <c r="H106" s="7">
        <v>1211</v>
      </c>
    </row>
    <row r="107" spans="1:8" ht="15">
      <c r="A107" s="49" t="s">
        <v>126</v>
      </c>
      <c r="B107" s="19" t="s">
        <v>40</v>
      </c>
      <c r="C107" s="19" t="s">
        <v>40</v>
      </c>
      <c r="D107" s="50"/>
      <c r="E107" s="51"/>
      <c r="F107" s="4">
        <f>F109</f>
        <v>26.3</v>
      </c>
      <c r="G107" s="4">
        <f>G109</f>
        <v>0</v>
      </c>
      <c r="H107" s="4">
        <f>H109</f>
        <v>26.3</v>
      </c>
    </row>
    <row r="108" spans="1:8" ht="33.75" customHeight="1">
      <c r="A108" s="13" t="s">
        <v>338</v>
      </c>
      <c r="B108" s="11" t="s">
        <v>40</v>
      </c>
      <c r="C108" s="11" t="s">
        <v>40</v>
      </c>
      <c r="D108" s="6" t="s">
        <v>179</v>
      </c>
      <c r="E108" s="11"/>
      <c r="F108" s="7">
        <f>F109</f>
        <v>26.3</v>
      </c>
      <c r="G108" s="7">
        <f aca="true" t="shared" si="18" ref="G108:H110">G109</f>
        <v>0</v>
      </c>
      <c r="H108" s="7">
        <f t="shared" si="18"/>
        <v>26.3</v>
      </c>
    </row>
    <row r="109" spans="1:8" ht="81" customHeight="1">
      <c r="A109" s="29" t="s">
        <v>339</v>
      </c>
      <c r="B109" s="11" t="s">
        <v>40</v>
      </c>
      <c r="C109" s="11" t="s">
        <v>40</v>
      </c>
      <c r="D109" s="11" t="s">
        <v>198</v>
      </c>
      <c r="E109" s="11"/>
      <c r="F109" s="7">
        <f>F110</f>
        <v>26.3</v>
      </c>
      <c r="G109" s="7">
        <f t="shared" si="18"/>
        <v>0</v>
      </c>
      <c r="H109" s="7">
        <f t="shared" si="18"/>
        <v>26.3</v>
      </c>
    </row>
    <row r="110" spans="1:8" ht="30.75">
      <c r="A110" s="29" t="s">
        <v>336</v>
      </c>
      <c r="B110" s="11" t="s">
        <v>40</v>
      </c>
      <c r="C110" s="11" t="s">
        <v>40</v>
      </c>
      <c r="D110" s="11" t="s">
        <v>337</v>
      </c>
      <c r="E110" s="11"/>
      <c r="F110" s="7">
        <f>F111</f>
        <v>26.3</v>
      </c>
      <c r="G110" s="7">
        <f t="shared" si="18"/>
        <v>0</v>
      </c>
      <c r="H110" s="7">
        <f t="shared" si="18"/>
        <v>26.3</v>
      </c>
    </row>
    <row r="111" spans="1:8" ht="30.75">
      <c r="A111" s="29" t="s">
        <v>75</v>
      </c>
      <c r="B111" s="11" t="s">
        <v>40</v>
      </c>
      <c r="C111" s="11" t="s">
        <v>40</v>
      </c>
      <c r="D111" s="11" t="s">
        <v>337</v>
      </c>
      <c r="E111" s="11" t="s">
        <v>17</v>
      </c>
      <c r="F111" s="7">
        <v>26.3</v>
      </c>
      <c r="G111" s="7">
        <f>H111-F111</f>
        <v>0</v>
      </c>
      <c r="H111" s="7">
        <v>26.3</v>
      </c>
    </row>
    <row r="112" spans="1:8" ht="15">
      <c r="A112" s="12" t="s">
        <v>50</v>
      </c>
      <c r="B112" s="19" t="s">
        <v>40</v>
      </c>
      <c r="C112" s="19" t="s">
        <v>44</v>
      </c>
      <c r="D112" s="15"/>
      <c r="E112" s="15"/>
      <c r="F112" s="4">
        <f>F113+F118</f>
        <v>1236</v>
      </c>
      <c r="G112" s="4">
        <f>G113+G118</f>
        <v>0</v>
      </c>
      <c r="H112" s="4">
        <f>H113+H118</f>
        <v>1236</v>
      </c>
    </row>
    <row r="113" spans="1:8" ht="62.25">
      <c r="A113" s="13" t="s">
        <v>9</v>
      </c>
      <c r="B113" s="6" t="s">
        <v>40</v>
      </c>
      <c r="C113" s="6" t="s">
        <v>44</v>
      </c>
      <c r="D113" s="6" t="s">
        <v>142</v>
      </c>
      <c r="E113" s="18"/>
      <c r="F113" s="7">
        <f aca="true" t="shared" si="19" ref="F113:H114">F114</f>
        <v>636</v>
      </c>
      <c r="G113" s="7">
        <f t="shared" si="19"/>
        <v>0</v>
      </c>
      <c r="H113" s="7">
        <f t="shared" si="19"/>
        <v>636</v>
      </c>
    </row>
    <row r="114" spans="1:8" ht="15">
      <c r="A114" s="5" t="s">
        <v>97</v>
      </c>
      <c r="B114" s="6" t="s">
        <v>40</v>
      </c>
      <c r="C114" s="6" t="s">
        <v>44</v>
      </c>
      <c r="D114" s="6" t="s">
        <v>151</v>
      </c>
      <c r="E114" s="14"/>
      <c r="F114" s="7">
        <f t="shared" si="19"/>
        <v>636</v>
      </c>
      <c r="G114" s="7">
        <f t="shared" si="19"/>
        <v>0</v>
      </c>
      <c r="H114" s="7">
        <f t="shared" si="19"/>
        <v>636</v>
      </c>
    </row>
    <row r="115" spans="1:8" ht="46.5">
      <c r="A115" s="5" t="s">
        <v>196</v>
      </c>
      <c r="B115" s="6" t="s">
        <v>40</v>
      </c>
      <c r="C115" s="6" t="s">
        <v>44</v>
      </c>
      <c r="D115" s="6" t="s">
        <v>195</v>
      </c>
      <c r="E115" s="18"/>
      <c r="F115" s="7">
        <f>F116+F117</f>
        <v>636</v>
      </c>
      <c r="G115" s="7">
        <f>G116+G117</f>
        <v>0</v>
      </c>
      <c r="H115" s="7">
        <f>H116+H117</f>
        <v>636</v>
      </c>
    </row>
    <row r="116" spans="1:8" ht="46.5">
      <c r="A116" s="13" t="s">
        <v>74</v>
      </c>
      <c r="B116" s="6" t="s">
        <v>40</v>
      </c>
      <c r="C116" s="6" t="s">
        <v>44</v>
      </c>
      <c r="D116" s="6" t="s">
        <v>195</v>
      </c>
      <c r="E116" s="6" t="s">
        <v>16</v>
      </c>
      <c r="F116" s="7">
        <v>614.6</v>
      </c>
      <c r="G116" s="7">
        <f>H116-F116</f>
        <v>0</v>
      </c>
      <c r="H116" s="7">
        <v>614.6</v>
      </c>
    </row>
    <row r="117" spans="1:8" ht="30.75">
      <c r="A117" s="13" t="s">
        <v>75</v>
      </c>
      <c r="B117" s="6" t="s">
        <v>40</v>
      </c>
      <c r="C117" s="6" t="s">
        <v>44</v>
      </c>
      <c r="D117" s="6" t="s">
        <v>195</v>
      </c>
      <c r="E117" s="6" t="s">
        <v>17</v>
      </c>
      <c r="F117" s="7">
        <v>21.4</v>
      </c>
      <c r="G117" s="7">
        <f>H117-F117</f>
        <v>0</v>
      </c>
      <c r="H117" s="7">
        <v>21.4</v>
      </c>
    </row>
    <row r="118" spans="1:8" ht="62.25">
      <c r="A118" s="13" t="s">
        <v>285</v>
      </c>
      <c r="B118" s="11" t="s">
        <v>40</v>
      </c>
      <c r="C118" s="11" t="s">
        <v>44</v>
      </c>
      <c r="D118" s="18" t="s">
        <v>287</v>
      </c>
      <c r="E118" s="6"/>
      <c r="F118" s="7">
        <f aca="true" t="shared" si="20" ref="F118:H119">F119</f>
        <v>600</v>
      </c>
      <c r="G118" s="7">
        <f t="shared" si="20"/>
        <v>0</v>
      </c>
      <c r="H118" s="7">
        <f t="shared" si="20"/>
        <v>600</v>
      </c>
    </row>
    <row r="119" spans="1:8" ht="46.5">
      <c r="A119" s="13" t="s">
        <v>286</v>
      </c>
      <c r="B119" s="11" t="s">
        <v>40</v>
      </c>
      <c r="C119" s="11" t="s">
        <v>44</v>
      </c>
      <c r="D119" s="18" t="s">
        <v>288</v>
      </c>
      <c r="E119" s="6"/>
      <c r="F119" s="7">
        <f t="shared" si="20"/>
        <v>600</v>
      </c>
      <c r="G119" s="7">
        <f t="shared" si="20"/>
        <v>0</v>
      </c>
      <c r="H119" s="7">
        <f t="shared" si="20"/>
        <v>600</v>
      </c>
    </row>
    <row r="120" spans="1:8" ht="62.25">
      <c r="A120" s="13" t="s">
        <v>272</v>
      </c>
      <c r="B120" s="11" t="s">
        <v>40</v>
      </c>
      <c r="C120" s="11" t="s">
        <v>44</v>
      </c>
      <c r="D120" s="18" t="s">
        <v>288</v>
      </c>
      <c r="E120" s="6" t="s">
        <v>16</v>
      </c>
      <c r="F120" s="7">
        <v>600</v>
      </c>
      <c r="G120" s="7">
        <f>H120-F120</f>
        <v>0</v>
      </c>
      <c r="H120" s="7">
        <v>600</v>
      </c>
    </row>
    <row r="121" spans="1:8" ht="15">
      <c r="A121" s="12" t="s">
        <v>81</v>
      </c>
      <c r="B121" s="19" t="s">
        <v>52</v>
      </c>
      <c r="C121" s="15"/>
      <c r="D121" s="15"/>
      <c r="E121" s="15"/>
      <c r="F121" s="16">
        <f>F122+F133</f>
        <v>25503.2</v>
      </c>
      <c r="G121" s="16">
        <f>G122+G133</f>
        <v>0</v>
      </c>
      <c r="H121" s="16">
        <f>H122+H133</f>
        <v>25503.2</v>
      </c>
    </row>
    <row r="122" spans="1:8" ht="15">
      <c r="A122" s="13" t="s">
        <v>20</v>
      </c>
      <c r="B122" s="22" t="s">
        <v>52</v>
      </c>
      <c r="C122" s="22" t="s">
        <v>31</v>
      </c>
      <c r="D122" s="18"/>
      <c r="E122" s="18"/>
      <c r="F122" s="46">
        <f>F123+F130+F126</f>
        <v>24323.2</v>
      </c>
      <c r="G122" s="46">
        <f>G123+G130+G126</f>
        <v>0</v>
      </c>
      <c r="H122" s="46">
        <f>H123+H130+H126</f>
        <v>24323.2</v>
      </c>
    </row>
    <row r="123" spans="1:8" ht="52.5" customHeight="1">
      <c r="A123" s="30" t="s">
        <v>284</v>
      </c>
      <c r="B123" s="22" t="s">
        <v>52</v>
      </c>
      <c r="C123" s="22" t="s">
        <v>31</v>
      </c>
      <c r="D123" s="6" t="s">
        <v>247</v>
      </c>
      <c r="E123" s="6"/>
      <c r="F123" s="7">
        <f aca="true" t="shared" si="21" ref="F123:H124">F124</f>
        <v>666.8</v>
      </c>
      <c r="G123" s="7">
        <f t="shared" si="21"/>
        <v>0</v>
      </c>
      <c r="H123" s="7">
        <f t="shared" si="21"/>
        <v>666.8</v>
      </c>
    </row>
    <row r="124" spans="1:8" ht="66" customHeight="1">
      <c r="A124" s="57" t="s">
        <v>239</v>
      </c>
      <c r="B124" s="22" t="s">
        <v>52</v>
      </c>
      <c r="C124" s="22" t="s">
        <v>31</v>
      </c>
      <c r="D124" s="18" t="s">
        <v>260</v>
      </c>
      <c r="E124" s="18"/>
      <c r="F124" s="7">
        <f t="shared" si="21"/>
        <v>666.8</v>
      </c>
      <c r="G124" s="7">
        <f t="shared" si="21"/>
        <v>0</v>
      </c>
      <c r="H124" s="7">
        <f t="shared" si="21"/>
        <v>666.8</v>
      </c>
    </row>
    <row r="125" spans="1:8" ht="30.75">
      <c r="A125" s="13" t="s">
        <v>273</v>
      </c>
      <c r="B125" s="22" t="s">
        <v>52</v>
      </c>
      <c r="C125" s="22" t="s">
        <v>31</v>
      </c>
      <c r="D125" s="18" t="s">
        <v>260</v>
      </c>
      <c r="E125" s="18">
        <v>610</v>
      </c>
      <c r="F125" s="7">
        <v>666.8</v>
      </c>
      <c r="G125" s="7">
        <f>H125-F125</f>
        <v>0</v>
      </c>
      <c r="H125" s="7">
        <v>666.8</v>
      </c>
    </row>
    <row r="126" spans="1:8" ht="62.25">
      <c r="A126" s="13" t="s">
        <v>366</v>
      </c>
      <c r="B126" s="22" t="s">
        <v>52</v>
      </c>
      <c r="C126" s="22" t="s">
        <v>31</v>
      </c>
      <c r="D126" s="18" t="s">
        <v>185</v>
      </c>
      <c r="E126" s="18"/>
      <c r="F126" s="7">
        <f>F127</f>
        <v>22286.4</v>
      </c>
      <c r="G126" s="7">
        <f>G127</f>
        <v>0</v>
      </c>
      <c r="H126" s="7">
        <f>H127</f>
        <v>22286.4</v>
      </c>
    </row>
    <row r="127" spans="1:8" ht="30.75">
      <c r="A127" s="13" t="s">
        <v>306</v>
      </c>
      <c r="B127" s="22" t="s">
        <v>52</v>
      </c>
      <c r="C127" s="22" t="s">
        <v>31</v>
      </c>
      <c r="D127" s="18" t="s">
        <v>379</v>
      </c>
      <c r="E127" s="18"/>
      <c r="F127" s="7">
        <f>F128+F129</f>
        <v>22286.4</v>
      </c>
      <c r="G127" s="7">
        <f>G128+G129</f>
        <v>0</v>
      </c>
      <c r="H127" s="7">
        <f>H128+H129</f>
        <v>22286.4</v>
      </c>
    </row>
    <row r="128" spans="1:8" ht="48" customHeight="1">
      <c r="A128" s="13" t="s">
        <v>381</v>
      </c>
      <c r="B128" s="22" t="s">
        <v>52</v>
      </c>
      <c r="C128" s="22" t="s">
        <v>31</v>
      </c>
      <c r="D128" s="18" t="s">
        <v>379</v>
      </c>
      <c r="E128" s="18">
        <v>200</v>
      </c>
      <c r="F128" s="7">
        <v>20202</v>
      </c>
      <c r="G128" s="7">
        <f>H128-F128</f>
        <v>0</v>
      </c>
      <c r="H128" s="7">
        <v>20202</v>
      </c>
    </row>
    <row r="129" spans="1:8" ht="65.25" customHeight="1">
      <c r="A129" s="13" t="s">
        <v>380</v>
      </c>
      <c r="B129" s="22" t="s">
        <v>52</v>
      </c>
      <c r="C129" s="22" t="s">
        <v>31</v>
      </c>
      <c r="D129" s="18" t="s">
        <v>379</v>
      </c>
      <c r="E129" s="18">
        <v>200</v>
      </c>
      <c r="F129" s="7">
        <v>2084.4</v>
      </c>
      <c r="G129" s="7">
        <f>H129-F129</f>
        <v>0</v>
      </c>
      <c r="H129" s="7">
        <v>2084.4</v>
      </c>
    </row>
    <row r="130" spans="1:8" ht="62.25">
      <c r="A130" s="13" t="s">
        <v>285</v>
      </c>
      <c r="B130" s="22" t="s">
        <v>52</v>
      </c>
      <c r="C130" s="22" t="s">
        <v>31</v>
      </c>
      <c r="D130" s="18" t="s">
        <v>287</v>
      </c>
      <c r="E130" s="18"/>
      <c r="F130" s="7">
        <f aca="true" t="shared" si="22" ref="F130:H131">F131</f>
        <v>1370</v>
      </c>
      <c r="G130" s="7">
        <f t="shared" si="22"/>
        <v>0</v>
      </c>
      <c r="H130" s="7">
        <f t="shared" si="22"/>
        <v>1370</v>
      </c>
    </row>
    <row r="131" spans="1:8" ht="46.5">
      <c r="A131" s="13" t="s">
        <v>286</v>
      </c>
      <c r="B131" s="22" t="s">
        <v>52</v>
      </c>
      <c r="C131" s="22" t="s">
        <v>31</v>
      </c>
      <c r="D131" s="18" t="s">
        <v>288</v>
      </c>
      <c r="E131" s="18"/>
      <c r="F131" s="7">
        <f t="shared" si="22"/>
        <v>1370</v>
      </c>
      <c r="G131" s="7">
        <f t="shared" si="22"/>
        <v>0</v>
      </c>
      <c r="H131" s="7">
        <f t="shared" si="22"/>
        <v>1370</v>
      </c>
    </row>
    <row r="132" spans="1:8" ht="30.75">
      <c r="A132" s="13" t="s">
        <v>273</v>
      </c>
      <c r="B132" s="22" t="s">
        <v>52</v>
      </c>
      <c r="C132" s="22" t="s">
        <v>31</v>
      </c>
      <c r="D132" s="18" t="s">
        <v>288</v>
      </c>
      <c r="E132" s="18">
        <v>610</v>
      </c>
      <c r="F132" s="7">
        <v>1370</v>
      </c>
      <c r="G132" s="7">
        <f>H132-F132</f>
        <v>0</v>
      </c>
      <c r="H132" s="7">
        <v>1370</v>
      </c>
    </row>
    <row r="133" spans="1:8" ht="30.75">
      <c r="A133" s="12" t="s">
        <v>5</v>
      </c>
      <c r="B133" s="22" t="s">
        <v>52</v>
      </c>
      <c r="C133" s="22" t="s">
        <v>36</v>
      </c>
      <c r="D133" s="18"/>
      <c r="E133" s="18"/>
      <c r="F133" s="7">
        <f>F134</f>
        <v>1180</v>
      </c>
      <c r="G133" s="7">
        <f aca="true" t="shared" si="23" ref="G133:H135">G134</f>
        <v>0</v>
      </c>
      <c r="H133" s="7">
        <f t="shared" si="23"/>
        <v>1180</v>
      </c>
    </row>
    <row r="134" spans="1:8" ht="62.25">
      <c r="A134" s="13" t="s">
        <v>285</v>
      </c>
      <c r="B134" s="22" t="s">
        <v>52</v>
      </c>
      <c r="C134" s="22" t="s">
        <v>36</v>
      </c>
      <c r="D134" s="18" t="s">
        <v>287</v>
      </c>
      <c r="E134" s="6"/>
      <c r="F134" s="7">
        <f>F135</f>
        <v>1180</v>
      </c>
      <c r="G134" s="7">
        <f t="shared" si="23"/>
        <v>0</v>
      </c>
      <c r="H134" s="7">
        <f t="shared" si="23"/>
        <v>1180</v>
      </c>
    </row>
    <row r="135" spans="1:8" ht="46.5">
      <c r="A135" s="13" t="s">
        <v>286</v>
      </c>
      <c r="B135" s="22" t="s">
        <v>52</v>
      </c>
      <c r="C135" s="22" t="s">
        <v>36</v>
      </c>
      <c r="D135" s="18" t="s">
        <v>288</v>
      </c>
      <c r="E135" s="6"/>
      <c r="F135" s="7">
        <f>F136</f>
        <v>1180</v>
      </c>
      <c r="G135" s="7">
        <f t="shared" si="23"/>
        <v>0</v>
      </c>
      <c r="H135" s="7">
        <f t="shared" si="23"/>
        <v>1180</v>
      </c>
    </row>
    <row r="136" spans="1:8" ht="45" customHeight="1">
      <c r="A136" s="13" t="s">
        <v>272</v>
      </c>
      <c r="B136" s="22" t="s">
        <v>52</v>
      </c>
      <c r="C136" s="22" t="s">
        <v>36</v>
      </c>
      <c r="D136" s="18" t="s">
        <v>288</v>
      </c>
      <c r="E136" s="6" t="s">
        <v>16</v>
      </c>
      <c r="F136" s="7">
        <v>1180</v>
      </c>
      <c r="G136" s="7">
        <f>H136-F136</f>
        <v>0</v>
      </c>
      <c r="H136" s="7">
        <v>1180</v>
      </c>
    </row>
    <row r="137" spans="1:8" ht="15">
      <c r="A137" s="12" t="s">
        <v>55</v>
      </c>
      <c r="B137" s="15">
        <v>10</v>
      </c>
      <c r="C137" s="15"/>
      <c r="D137" s="15"/>
      <c r="E137" s="15"/>
      <c r="F137" s="16">
        <f>F147+F162+F138</f>
        <v>11485.9</v>
      </c>
      <c r="G137" s="16">
        <f>G147+G162+G138</f>
        <v>0</v>
      </c>
      <c r="H137" s="16">
        <f>H147+H162+H138</f>
        <v>11485.9</v>
      </c>
    </row>
    <row r="138" spans="1:8" ht="15">
      <c r="A138" s="12" t="s">
        <v>56</v>
      </c>
      <c r="B138" s="15">
        <v>10</v>
      </c>
      <c r="C138" s="55" t="s">
        <v>35</v>
      </c>
      <c r="D138" s="15"/>
      <c r="E138" s="15"/>
      <c r="F138" s="16">
        <f>F139+F144</f>
        <v>1450.9</v>
      </c>
      <c r="G138" s="16">
        <f>G139+G144</f>
        <v>0</v>
      </c>
      <c r="H138" s="16">
        <f>H139+H144</f>
        <v>1450.9</v>
      </c>
    </row>
    <row r="139" spans="1:8" ht="78">
      <c r="A139" s="70" t="s">
        <v>386</v>
      </c>
      <c r="B139" s="18">
        <v>10</v>
      </c>
      <c r="C139" s="43" t="s">
        <v>35</v>
      </c>
      <c r="D139" s="8" t="s">
        <v>391</v>
      </c>
      <c r="E139" s="15"/>
      <c r="F139" s="46">
        <f aca="true" t="shared" si="24" ref="F139:H140">F140</f>
        <v>561.2</v>
      </c>
      <c r="G139" s="46">
        <f t="shared" si="24"/>
        <v>0</v>
      </c>
      <c r="H139" s="46">
        <f t="shared" si="24"/>
        <v>561.2</v>
      </c>
    </row>
    <row r="140" spans="1:8" ht="96" customHeight="1">
      <c r="A140" s="70" t="s">
        <v>387</v>
      </c>
      <c r="B140" s="18">
        <v>10</v>
      </c>
      <c r="C140" s="43" t="s">
        <v>35</v>
      </c>
      <c r="D140" s="8" t="s">
        <v>384</v>
      </c>
      <c r="E140" s="15"/>
      <c r="F140" s="46">
        <f t="shared" si="24"/>
        <v>561.2</v>
      </c>
      <c r="G140" s="46">
        <f t="shared" si="24"/>
        <v>0</v>
      </c>
      <c r="H140" s="46">
        <f t="shared" si="24"/>
        <v>561.2</v>
      </c>
    </row>
    <row r="141" spans="1:8" ht="15">
      <c r="A141" s="70" t="s">
        <v>388</v>
      </c>
      <c r="B141" s="18">
        <v>10</v>
      </c>
      <c r="C141" s="43" t="s">
        <v>35</v>
      </c>
      <c r="D141" s="8" t="s">
        <v>385</v>
      </c>
      <c r="E141" s="15"/>
      <c r="F141" s="46">
        <f>F142+F143</f>
        <v>561.2</v>
      </c>
      <c r="G141" s="46">
        <f>G142+G143</f>
        <v>0</v>
      </c>
      <c r="H141" s="46">
        <f>H142+H143</f>
        <v>561.2</v>
      </c>
    </row>
    <row r="142" spans="1:8" ht="30.75">
      <c r="A142" s="13" t="s">
        <v>389</v>
      </c>
      <c r="B142" s="18">
        <v>10</v>
      </c>
      <c r="C142" s="43" t="s">
        <v>35</v>
      </c>
      <c r="D142" s="8" t="s">
        <v>385</v>
      </c>
      <c r="E142" s="18">
        <v>300</v>
      </c>
      <c r="F142" s="46">
        <v>389.5</v>
      </c>
      <c r="G142" s="46">
        <f>H142-F142</f>
        <v>0</v>
      </c>
      <c r="H142" s="46">
        <v>389.5</v>
      </c>
    </row>
    <row r="143" spans="1:8" ht="30.75">
      <c r="A143" s="13" t="s">
        <v>390</v>
      </c>
      <c r="B143" s="18">
        <v>10</v>
      </c>
      <c r="C143" s="43" t="s">
        <v>35</v>
      </c>
      <c r="D143" s="8" t="s">
        <v>385</v>
      </c>
      <c r="E143" s="18">
        <v>300</v>
      </c>
      <c r="F143" s="46">
        <v>171.7</v>
      </c>
      <c r="G143" s="46">
        <f>H143-F143</f>
        <v>0</v>
      </c>
      <c r="H143" s="46">
        <v>171.7</v>
      </c>
    </row>
    <row r="144" spans="1:8" ht="46.5">
      <c r="A144" s="71" t="s">
        <v>392</v>
      </c>
      <c r="B144" s="18">
        <v>10</v>
      </c>
      <c r="C144" s="43" t="s">
        <v>35</v>
      </c>
      <c r="D144" s="52" t="s">
        <v>394</v>
      </c>
      <c r="E144" s="18"/>
      <c r="F144" s="46">
        <f aca="true" t="shared" si="25" ref="F144:H145">F145</f>
        <v>889.7</v>
      </c>
      <c r="G144" s="46">
        <f t="shared" si="25"/>
        <v>0</v>
      </c>
      <c r="H144" s="46">
        <f t="shared" si="25"/>
        <v>889.7</v>
      </c>
    </row>
    <row r="145" spans="1:8" ht="30.75">
      <c r="A145" s="71" t="s">
        <v>393</v>
      </c>
      <c r="B145" s="18">
        <v>10</v>
      </c>
      <c r="C145" s="43" t="s">
        <v>35</v>
      </c>
      <c r="D145" s="52" t="s">
        <v>395</v>
      </c>
      <c r="E145" s="18"/>
      <c r="F145" s="46">
        <f t="shared" si="25"/>
        <v>889.7</v>
      </c>
      <c r="G145" s="46">
        <f t="shared" si="25"/>
        <v>0</v>
      </c>
      <c r="H145" s="46">
        <f t="shared" si="25"/>
        <v>889.7</v>
      </c>
    </row>
    <row r="146" spans="1:8" ht="30.75">
      <c r="A146" s="71" t="s">
        <v>19</v>
      </c>
      <c r="B146" s="18">
        <v>10</v>
      </c>
      <c r="C146" s="43" t="s">
        <v>35</v>
      </c>
      <c r="D146" s="52" t="s">
        <v>395</v>
      </c>
      <c r="E146" s="18">
        <v>300</v>
      </c>
      <c r="F146" s="46">
        <v>889.7</v>
      </c>
      <c r="G146" s="46">
        <f>H146-F146</f>
        <v>0</v>
      </c>
      <c r="H146" s="46">
        <v>889.7</v>
      </c>
    </row>
    <row r="147" spans="1:8" ht="23.25" customHeight="1">
      <c r="A147" s="12" t="s">
        <v>57</v>
      </c>
      <c r="B147" s="15">
        <v>10</v>
      </c>
      <c r="C147" s="19" t="s">
        <v>36</v>
      </c>
      <c r="D147" s="15"/>
      <c r="E147" s="15"/>
      <c r="F147" s="48">
        <f>F148+F152</f>
        <v>10031</v>
      </c>
      <c r="G147" s="48">
        <f>G148+G152</f>
        <v>0</v>
      </c>
      <c r="H147" s="48">
        <f>H148+H152</f>
        <v>10031</v>
      </c>
    </row>
    <row r="148" spans="1:8" ht="30.75">
      <c r="A148" s="5" t="s">
        <v>341</v>
      </c>
      <c r="B148" s="6" t="s">
        <v>62</v>
      </c>
      <c r="C148" s="6" t="s">
        <v>36</v>
      </c>
      <c r="D148" s="8" t="s">
        <v>214</v>
      </c>
      <c r="E148" s="18"/>
      <c r="F148" s="7">
        <f>F149</f>
        <v>909</v>
      </c>
      <c r="G148" s="7">
        <f aca="true" t="shared" si="26" ref="G148:H150">G149</f>
        <v>0</v>
      </c>
      <c r="H148" s="7">
        <f t="shared" si="26"/>
        <v>909</v>
      </c>
    </row>
    <row r="149" spans="1:8" ht="46.5">
      <c r="A149" s="5" t="s">
        <v>340</v>
      </c>
      <c r="B149" s="6" t="s">
        <v>62</v>
      </c>
      <c r="C149" s="6" t="s">
        <v>36</v>
      </c>
      <c r="D149" s="8" t="s">
        <v>220</v>
      </c>
      <c r="E149" s="18"/>
      <c r="F149" s="7">
        <f>F150</f>
        <v>909</v>
      </c>
      <c r="G149" s="7">
        <f t="shared" si="26"/>
        <v>0</v>
      </c>
      <c r="H149" s="7">
        <f t="shared" si="26"/>
        <v>909</v>
      </c>
    </row>
    <row r="150" spans="1:8" ht="60.75" customHeight="1">
      <c r="A150" s="5" t="s">
        <v>98</v>
      </c>
      <c r="B150" s="6" t="s">
        <v>62</v>
      </c>
      <c r="C150" s="6" t="s">
        <v>36</v>
      </c>
      <c r="D150" s="8" t="s">
        <v>221</v>
      </c>
      <c r="E150" s="14"/>
      <c r="F150" s="7">
        <f>F151</f>
        <v>909</v>
      </c>
      <c r="G150" s="7">
        <f t="shared" si="26"/>
        <v>0</v>
      </c>
      <c r="H150" s="7">
        <f t="shared" si="26"/>
        <v>909</v>
      </c>
    </row>
    <row r="151" spans="1:8" ht="15">
      <c r="A151" s="13" t="s">
        <v>13</v>
      </c>
      <c r="B151" s="6" t="s">
        <v>62</v>
      </c>
      <c r="C151" s="6" t="s">
        <v>36</v>
      </c>
      <c r="D151" s="8" t="s">
        <v>221</v>
      </c>
      <c r="E151" s="18">
        <v>610</v>
      </c>
      <c r="F151" s="7">
        <v>909</v>
      </c>
      <c r="G151" s="7">
        <f>H151-F151</f>
        <v>0</v>
      </c>
      <c r="H151" s="7">
        <v>909</v>
      </c>
    </row>
    <row r="152" spans="1:8" ht="65.25" customHeight="1">
      <c r="A152" s="13" t="s">
        <v>343</v>
      </c>
      <c r="B152" s="18">
        <v>10</v>
      </c>
      <c r="C152" s="22" t="s">
        <v>36</v>
      </c>
      <c r="D152" s="8" t="s">
        <v>222</v>
      </c>
      <c r="E152" s="18"/>
      <c r="F152" s="7">
        <f>F153</f>
        <v>9122</v>
      </c>
      <c r="G152" s="7">
        <f>G153</f>
        <v>0</v>
      </c>
      <c r="H152" s="7">
        <f>H153</f>
        <v>9122</v>
      </c>
    </row>
    <row r="153" spans="1:8" ht="46.5">
      <c r="A153" s="13" t="s">
        <v>342</v>
      </c>
      <c r="B153" s="6" t="s">
        <v>62</v>
      </c>
      <c r="C153" s="6" t="s">
        <v>36</v>
      </c>
      <c r="D153" s="8" t="s">
        <v>223</v>
      </c>
      <c r="E153" s="18"/>
      <c r="F153" s="7">
        <f>F154+F157+F159</f>
        <v>9122</v>
      </c>
      <c r="G153" s="7">
        <f>G154+G157+G159</f>
        <v>0</v>
      </c>
      <c r="H153" s="7">
        <f>H154+H157+H159</f>
        <v>9122</v>
      </c>
    </row>
    <row r="154" spans="1:8" ht="30.75">
      <c r="A154" s="13" t="s">
        <v>76</v>
      </c>
      <c r="B154" s="6" t="s">
        <v>62</v>
      </c>
      <c r="C154" s="6" t="s">
        <v>36</v>
      </c>
      <c r="D154" s="8" t="s">
        <v>248</v>
      </c>
      <c r="E154" s="18"/>
      <c r="F154" s="7">
        <f>F155+F156</f>
        <v>5584.4</v>
      </c>
      <c r="G154" s="7">
        <f>G155+G156</f>
        <v>0</v>
      </c>
      <c r="H154" s="7">
        <f>H155+H156</f>
        <v>5584.4</v>
      </c>
    </row>
    <row r="155" spans="1:8" ht="29.25" customHeight="1">
      <c r="A155" s="13" t="s">
        <v>75</v>
      </c>
      <c r="B155" s="6" t="s">
        <v>62</v>
      </c>
      <c r="C155" s="6" t="s">
        <v>36</v>
      </c>
      <c r="D155" s="8" t="s">
        <v>248</v>
      </c>
      <c r="E155" s="18">
        <v>200</v>
      </c>
      <c r="F155" s="7">
        <v>18.4</v>
      </c>
      <c r="G155" s="7">
        <f>H155-F155</f>
        <v>0</v>
      </c>
      <c r="H155" s="7">
        <v>18.4</v>
      </c>
    </row>
    <row r="156" spans="1:8" ht="15.75" customHeight="1">
      <c r="A156" s="13" t="s">
        <v>19</v>
      </c>
      <c r="B156" s="6" t="s">
        <v>62</v>
      </c>
      <c r="C156" s="6" t="s">
        <v>36</v>
      </c>
      <c r="D156" s="8" t="s">
        <v>248</v>
      </c>
      <c r="E156" s="18">
        <v>300</v>
      </c>
      <c r="F156" s="7">
        <v>5566</v>
      </c>
      <c r="G156" s="7">
        <f>H156-F156</f>
        <v>0</v>
      </c>
      <c r="H156" s="7">
        <v>5566</v>
      </c>
    </row>
    <row r="157" spans="1:8" ht="15">
      <c r="A157" s="13" t="s">
        <v>77</v>
      </c>
      <c r="B157" s="6" t="s">
        <v>62</v>
      </c>
      <c r="C157" s="6" t="s">
        <v>36</v>
      </c>
      <c r="D157" s="8" t="s">
        <v>249</v>
      </c>
      <c r="E157" s="18"/>
      <c r="F157" s="7">
        <f>F158</f>
        <v>2416</v>
      </c>
      <c r="G157" s="7">
        <f>G158</f>
        <v>0</v>
      </c>
      <c r="H157" s="7">
        <f>H158</f>
        <v>2416</v>
      </c>
    </row>
    <row r="158" spans="1:8" ht="15.75" customHeight="1">
      <c r="A158" s="13" t="s">
        <v>19</v>
      </c>
      <c r="B158" s="6" t="s">
        <v>62</v>
      </c>
      <c r="C158" s="6" t="s">
        <v>36</v>
      </c>
      <c r="D158" s="8" t="s">
        <v>249</v>
      </c>
      <c r="E158" s="18">
        <v>300</v>
      </c>
      <c r="F158" s="7">
        <v>2416</v>
      </c>
      <c r="G158" s="7">
        <f>H158-F158</f>
        <v>0</v>
      </c>
      <c r="H158" s="7">
        <v>2416</v>
      </c>
    </row>
    <row r="159" spans="1:8" ht="30.75">
      <c r="A159" s="13" t="s">
        <v>78</v>
      </c>
      <c r="B159" s="6" t="s">
        <v>62</v>
      </c>
      <c r="C159" s="6" t="s">
        <v>36</v>
      </c>
      <c r="D159" s="8" t="s">
        <v>250</v>
      </c>
      <c r="E159" s="18"/>
      <c r="F159" s="7">
        <f>F160+F161</f>
        <v>1121.6</v>
      </c>
      <c r="G159" s="7">
        <f>G160+G161</f>
        <v>0</v>
      </c>
      <c r="H159" s="7">
        <f>H160+H161</f>
        <v>1121.6</v>
      </c>
    </row>
    <row r="160" spans="1:8" ht="33.75" customHeight="1">
      <c r="A160" s="13" t="s">
        <v>75</v>
      </c>
      <c r="B160" s="6" t="s">
        <v>62</v>
      </c>
      <c r="C160" s="6" t="s">
        <v>36</v>
      </c>
      <c r="D160" s="8" t="s">
        <v>250</v>
      </c>
      <c r="E160" s="18">
        <v>200</v>
      </c>
      <c r="F160" s="7">
        <v>5.6</v>
      </c>
      <c r="G160" s="7">
        <f>H160-F160</f>
        <v>0</v>
      </c>
      <c r="H160" s="7">
        <v>5.6</v>
      </c>
    </row>
    <row r="161" spans="1:8" ht="27.75" customHeight="1">
      <c r="A161" s="13" t="s">
        <v>19</v>
      </c>
      <c r="B161" s="6" t="s">
        <v>62</v>
      </c>
      <c r="C161" s="6" t="s">
        <v>36</v>
      </c>
      <c r="D161" s="8" t="s">
        <v>250</v>
      </c>
      <c r="E161" s="18">
        <v>300</v>
      </c>
      <c r="F161" s="7">
        <v>1116</v>
      </c>
      <c r="G161" s="7">
        <f>H161-F161</f>
        <v>0</v>
      </c>
      <c r="H161" s="7">
        <v>1116</v>
      </c>
    </row>
    <row r="162" spans="1:8" ht="15.75" customHeight="1">
      <c r="A162" s="13" t="s">
        <v>323</v>
      </c>
      <c r="B162" s="66" t="s">
        <v>62</v>
      </c>
      <c r="C162" s="66" t="s">
        <v>39</v>
      </c>
      <c r="D162" s="32"/>
      <c r="E162" s="15"/>
      <c r="F162" s="4">
        <f>F163</f>
        <v>4</v>
      </c>
      <c r="G162" s="7">
        <f aca="true" t="shared" si="27" ref="G162:H164">G163</f>
        <v>0</v>
      </c>
      <c r="H162" s="7">
        <f t="shared" si="27"/>
        <v>4</v>
      </c>
    </row>
    <row r="163" spans="1:8" ht="16.5" customHeight="1">
      <c r="A163" s="5" t="s">
        <v>97</v>
      </c>
      <c r="B163" s="6" t="s">
        <v>62</v>
      </c>
      <c r="C163" s="6" t="s">
        <v>39</v>
      </c>
      <c r="D163" s="6" t="s">
        <v>151</v>
      </c>
      <c r="E163" s="6"/>
      <c r="F163" s="7">
        <f>F164</f>
        <v>4</v>
      </c>
      <c r="G163" s="7">
        <f t="shared" si="27"/>
        <v>0</v>
      </c>
      <c r="H163" s="7">
        <f t="shared" si="27"/>
        <v>4</v>
      </c>
    </row>
    <row r="164" spans="1:8" ht="76.5" customHeight="1">
      <c r="A164" s="5" t="s">
        <v>133</v>
      </c>
      <c r="B164" s="6" t="s">
        <v>62</v>
      </c>
      <c r="C164" s="6" t="s">
        <v>39</v>
      </c>
      <c r="D164" s="6" t="s">
        <v>153</v>
      </c>
      <c r="E164" s="6"/>
      <c r="F164" s="7">
        <f>F165</f>
        <v>4</v>
      </c>
      <c r="G164" s="7">
        <f t="shared" si="27"/>
        <v>0</v>
      </c>
      <c r="H164" s="7">
        <f t="shared" si="27"/>
        <v>4</v>
      </c>
    </row>
    <row r="165" spans="1:8" ht="32.25" customHeight="1">
      <c r="A165" s="13" t="s">
        <v>75</v>
      </c>
      <c r="B165" s="6" t="s">
        <v>62</v>
      </c>
      <c r="C165" s="6" t="s">
        <v>39</v>
      </c>
      <c r="D165" s="6" t="s">
        <v>153</v>
      </c>
      <c r="E165" s="6" t="s">
        <v>17</v>
      </c>
      <c r="F165" s="7">
        <v>4</v>
      </c>
      <c r="G165" s="7">
        <f>H165-F165</f>
        <v>0</v>
      </c>
      <c r="H165" s="7">
        <v>4</v>
      </c>
    </row>
    <row r="166" spans="1:8" ht="46.5">
      <c r="A166" s="12" t="s">
        <v>23</v>
      </c>
      <c r="B166" s="15">
        <v>14</v>
      </c>
      <c r="C166" s="15"/>
      <c r="D166" s="15"/>
      <c r="E166" s="15"/>
      <c r="F166" s="4">
        <f>F167+F172</f>
        <v>1126.7</v>
      </c>
      <c r="G166" s="4">
        <f>G167+G172</f>
        <v>0</v>
      </c>
      <c r="H166" s="4">
        <f>H167+H172</f>
        <v>1126.7</v>
      </c>
    </row>
    <row r="167" spans="1:8" ht="46.5">
      <c r="A167" s="13" t="s">
        <v>69</v>
      </c>
      <c r="B167" s="18">
        <v>14</v>
      </c>
      <c r="C167" s="22" t="s">
        <v>31</v>
      </c>
      <c r="D167" s="15"/>
      <c r="E167" s="15"/>
      <c r="F167" s="7">
        <f>F168</f>
        <v>726.7</v>
      </c>
      <c r="G167" s="7">
        <f aca="true" t="shared" si="28" ref="G167:H170">G168</f>
        <v>0</v>
      </c>
      <c r="H167" s="7">
        <f t="shared" si="28"/>
        <v>726.7</v>
      </c>
    </row>
    <row r="168" spans="1:8" ht="46.5">
      <c r="A168" s="13" t="s">
        <v>23</v>
      </c>
      <c r="B168" s="18">
        <v>14</v>
      </c>
      <c r="C168" s="22" t="s">
        <v>31</v>
      </c>
      <c r="D168" s="18" t="s">
        <v>171</v>
      </c>
      <c r="E168" s="15"/>
      <c r="F168" s="7">
        <f>F169</f>
        <v>726.7</v>
      </c>
      <c r="G168" s="7">
        <f t="shared" si="28"/>
        <v>0</v>
      </c>
      <c r="H168" s="7">
        <f t="shared" si="28"/>
        <v>726.7</v>
      </c>
    </row>
    <row r="169" spans="1:8" ht="30.75">
      <c r="A169" s="13" t="s">
        <v>109</v>
      </c>
      <c r="B169" s="18">
        <v>14</v>
      </c>
      <c r="C169" s="22" t="s">
        <v>31</v>
      </c>
      <c r="D169" s="18" t="s">
        <v>218</v>
      </c>
      <c r="E169" s="15"/>
      <c r="F169" s="7">
        <f>F170</f>
        <v>726.7</v>
      </c>
      <c r="G169" s="7">
        <f t="shared" si="28"/>
        <v>0</v>
      </c>
      <c r="H169" s="7">
        <f t="shared" si="28"/>
        <v>726.7</v>
      </c>
    </row>
    <row r="170" spans="1:8" ht="46.5">
      <c r="A170" s="13" t="s">
        <v>110</v>
      </c>
      <c r="B170" s="18">
        <v>14</v>
      </c>
      <c r="C170" s="22" t="s">
        <v>31</v>
      </c>
      <c r="D170" s="18" t="s">
        <v>219</v>
      </c>
      <c r="E170" s="18"/>
      <c r="F170" s="7">
        <f>F171</f>
        <v>726.7</v>
      </c>
      <c r="G170" s="7">
        <f t="shared" si="28"/>
        <v>0</v>
      </c>
      <c r="H170" s="7">
        <f t="shared" si="28"/>
        <v>726.7</v>
      </c>
    </row>
    <row r="171" spans="1:8" ht="15">
      <c r="A171" s="5" t="s">
        <v>58</v>
      </c>
      <c r="B171" s="18">
        <v>14</v>
      </c>
      <c r="C171" s="22" t="s">
        <v>31</v>
      </c>
      <c r="D171" s="18" t="s">
        <v>219</v>
      </c>
      <c r="E171" s="18">
        <v>510</v>
      </c>
      <c r="F171" s="7">
        <v>726.7</v>
      </c>
      <c r="G171" s="7">
        <f>H171-F171</f>
        <v>0</v>
      </c>
      <c r="H171" s="7">
        <v>726.7</v>
      </c>
    </row>
    <row r="172" spans="1:8" ht="20.25" customHeight="1">
      <c r="A172" s="13" t="s">
        <v>314</v>
      </c>
      <c r="B172" s="18">
        <v>14</v>
      </c>
      <c r="C172" s="22" t="s">
        <v>35</v>
      </c>
      <c r="D172" s="18"/>
      <c r="E172" s="15"/>
      <c r="F172" s="7">
        <f>F173</f>
        <v>400</v>
      </c>
      <c r="G172" s="7">
        <f aca="true" t="shared" si="29" ref="G172:H175">G173</f>
        <v>0</v>
      </c>
      <c r="H172" s="7">
        <f t="shared" si="29"/>
        <v>400</v>
      </c>
    </row>
    <row r="173" spans="1:8" ht="62.25">
      <c r="A173" s="13" t="s">
        <v>315</v>
      </c>
      <c r="B173" s="18">
        <v>14</v>
      </c>
      <c r="C173" s="22" t="s">
        <v>35</v>
      </c>
      <c r="D173" s="18" t="s">
        <v>317</v>
      </c>
      <c r="E173" s="15"/>
      <c r="F173" s="7">
        <f>F174</f>
        <v>400</v>
      </c>
      <c r="G173" s="7">
        <f t="shared" si="29"/>
        <v>0</v>
      </c>
      <c r="H173" s="7">
        <f t="shared" si="29"/>
        <v>400</v>
      </c>
    </row>
    <row r="174" spans="1:8" ht="96.75" customHeight="1">
      <c r="A174" s="13" t="s">
        <v>316</v>
      </c>
      <c r="B174" s="18">
        <v>14</v>
      </c>
      <c r="C174" s="22" t="s">
        <v>35</v>
      </c>
      <c r="D174" s="18" t="s">
        <v>287</v>
      </c>
      <c r="E174" s="15"/>
      <c r="F174" s="7">
        <f>F175</f>
        <v>400</v>
      </c>
      <c r="G174" s="7">
        <f t="shared" si="29"/>
        <v>0</v>
      </c>
      <c r="H174" s="7">
        <f t="shared" si="29"/>
        <v>400</v>
      </c>
    </row>
    <row r="175" spans="1:8" ht="46.5">
      <c r="A175" s="13" t="s">
        <v>286</v>
      </c>
      <c r="B175" s="18">
        <v>14</v>
      </c>
      <c r="C175" s="22" t="s">
        <v>35</v>
      </c>
      <c r="D175" s="18" t="s">
        <v>288</v>
      </c>
      <c r="E175" s="18"/>
      <c r="F175" s="7">
        <f>F176</f>
        <v>400</v>
      </c>
      <c r="G175" s="7">
        <f t="shared" si="29"/>
        <v>0</v>
      </c>
      <c r="H175" s="7">
        <f t="shared" si="29"/>
        <v>400</v>
      </c>
    </row>
    <row r="176" spans="1:8" ht="17.25" customHeight="1">
      <c r="A176" s="5" t="s">
        <v>137</v>
      </c>
      <c r="B176" s="18">
        <v>14</v>
      </c>
      <c r="C176" s="22" t="s">
        <v>35</v>
      </c>
      <c r="D176" s="18" t="s">
        <v>288</v>
      </c>
      <c r="E176" s="18">
        <v>540</v>
      </c>
      <c r="F176" s="7">
        <v>400</v>
      </c>
      <c r="G176" s="7">
        <f>H176-F176</f>
        <v>0</v>
      </c>
      <c r="H176" s="7">
        <v>400</v>
      </c>
    </row>
    <row r="177" ht="12" customHeight="1"/>
    <row r="178" ht="12" customHeight="1"/>
    <row r="179" spans="1:8" ht="12" customHeight="1">
      <c r="A179" s="10" t="s">
        <v>60</v>
      </c>
      <c r="B179" s="4"/>
      <c r="C179" s="4"/>
      <c r="D179" s="15"/>
      <c r="E179" s="15"/>
      <c r="F179" s="16">
        <f>F15+F33+F44+F67+F121+F137+F166+F58+F39</f>
        <v>181628.60000000003</v>
      </c>
      <c r="G179" s="16">
        <f>G15+G33+G44+G67+G121+G137+G166+G58+G39</f>
        <v>0</v>
      </c>
      <c r="H179" s="16">
        <f>H15+H33+H44+H67+H121+H137+H166+H58+H39</f>
        <v>181628.60000000003</v>
      </c>
    </row>
  </sheetData>
  <sheetProtection/>
  <mergeCells count="12">
    <mergeCell ref="A9:H9"/>
    <mergeCell ref="A10:H10"/>
    <mergeCell ref="A11:H11"/>
    <mergeCell ref="A12:H12"/>
    <mergeCell ref="F13:H13"/>
    <mergeCell ref="A6:H6"/>
    <mergeCell ref="A3:H3"/>
    <mergeCell ref="A2:H2"/>
    <mergeCell ref="A4:H4"/>
    <mergeCell ref="A7:H7"/>
    <mergeCell ref="A1:H1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8"/>
  <sheetViews>
    <sheetView tabSelected="1" workbookViewId="0" topLeftCell="A1">
      <selection activeCell="A7" sqref="A7:H7"/>
    </sheetView>
  </sheetViews>
  <sheetFormatPr defaultColWidth="9.00390625" defaultRowHeight="12.75"/>
  <cols>
    <col min="1" max="1" width="50.875" style="0" customWidth="1"/>
    <col min="2" max="2" width="4.25390625" style="0" customWidth="1"/>
    <col min="3" max="3" width="4.00390625" style="0" customWidth="1"/>
    <col min="4" max="4" width="15.125" style="0" customWidth="1"/>
    <col min="5" max="5" width="5.625" style="0" customWidth="1"/>
    <col min="6" max="8" width="13.75390625" style="0" customWidth="1"/>
  </cols>
  <sheetData>
    <row r="1" spans="1:8" ht="15">
      <c r="A1" s="75" t="s">
        <v>399</v>
      </c>
      <c r="B1" s="75"/>
      <c r="C1" s="75"/>
      <c r="D1" s="75"/>
      <c r="E1" s="75"/>
      <c r="F1" s="75"/>
      <c r="G1" s="75"/>
      <c r="H1" s="75"/>
    </row>
    <row r="2" spans="1:8" ht="15.75" customHeight="1">
      <c r="A2" s="75" t="s">
        <v>402</v>
      </c>
      <c r="B2" s="75"/>
      <c r="C2" s="75"/>
      <c r="D2" s="75"/>
      <c r="E2" s="75"/>
      <c r="F2" s="75"/>
      <c r="G2" s="75"/>
      <c r="H2" s="75"/>
    </row>
    <row r="3" spans="1:8" ht="15">
      <c r="A3" s="78" t="s">
        <v>403</v>
      </c>
      <c r="B3" s="78"/>
      <c r="C3" s="78"/>
      <c r="D3" s="78"/>
      <c r="E3" s="78"/>
      <c r="F3" s="78"/>
      <c r="G3" s="78"/>
      <c r="H3" s="78"/>
    </row>
    <row r="4" spans="1:8" ht="15">
      <c r="A4" s="78" t="s">
        <v>404</v>
      </c>
      <c r="B4" s="78"/>
      <c r="C4" s="78"/>
      <c r="D4" s="78"/>
      <c r="E4" s="78"/>
      <c r="F4" s="78"/>
      <c r="G4" s="78"/>
      <c r="H4" s="78"/>
    </row>
    <row r="5" spans="1:8" ht="15">
      <c r="A5" s="75" t="s">
        <v>405</v>
      </c>
      <c r="B5" s="75"/>
      <c r="C5" s="75"/>
      <c r="D5" s="75"/>
      <c r="E5" s="75"/>
      <c r="F5" s="75"/>
      <c r="G5" s="75"/>
      <c r="H5" s="75"/>
    </row>
    <row r="6" spans="1:8" ht="15">
      <c r="A6" s="75" t="s">
        <v>406</v>
      </c>
      <c r="B6" s="75"/>
      <c r="C6" s="75"/>
      <c r="D6" s="75"/>
      <c r="E6" s="75"/>
      <c r="F6" s="75"/>
      <c r="G6" s="75"/>
      <c r="H6" s="75"/>
    </row>
    <row r="7" spans="1:8" ht="15">
      <c r="A7" s="75" t="s">
        <v>411</v>
      </c>
      <c r="B7" s="75"/>
      <c r="C7" s="75"/>
      <c r="D7" s="75"/>
      <c r="E7" s="75"/>
      <c r="F7" s="75"/>
      <c r="G7" s="75"/>
      <c r="H7" s="75"/>
    </row>
    <row r="9" spans="1:8" ht="18">
      <c r="A9" s="76" t="s">
        <v>125</v>
      </c>
      <c r="B9" s="76"/>
      <c r="C9" s="76"/>
      <c r="D9" s="76"/>
      <c r="E9" s="76"/>
      <c r="F9" s="76"/>
      <c r="G9" s="76"/>
      <c r="H9" s="76"/>
    </row>
    <row r="10" spans="1:8" ht="18">
      <c r="A10" s="76" t="s">
        <v>124</v>
      </c>
      <c r="B10" s="76"/>
      <c r="C10" s="76"/>
      <c r="D10" s="76"/>
      <c r="E10" s="76"/>
      <c r="F10" s="76"/>
      <c r="G10" s="76"/>
      <c r="H10" s="76"/>
    </row>
    <row r="11" spans="1:8" ht="18">
      <c r="A11" s="76" t="s">
        <v>127</v>
      </c>
      <c r="B11" s="76"/>
      <c r="C11" s="76"/>
      <c r="D11" s="76"/>
      <c r="E11" s="76"/>
      <c r="F11" s="76"/>
      <c r="G11" s="76"/>
      <c r="H11" s="76"/>
    </row>
    <row r="12" spans="1:8" ht="18">
      <c r="A12" s="76" t="s">
        <v>360</v>
      </c>
      <c r="B12" s="76"/>
      <c r="C12" s="76"/>
      <c r="D12" s="76"/>
      <c r="E12" s="76"/>
      <c r="F12" s="76"/>
      <c r="G12" s="76"/>
      <c r="H12" s="76"/>
    </row>
    <row r="13" spans="1:6" ht="18">
      <c r="A13" s="76"/>
      <c r="B13" s="76"/>
      <c r="C13" s="76"/>
      <c r="D13" s="76"/>
      <c r="E13" s="76"/>
      <c r="F13" s="76"/>
    </row>
    <row r="14" spans="1:8" ht="18">
      <c r="A14" s="1"/>
      <c r="F14" s="77" t="s">
        <v>24</v>
      </c>
      <c r="G14" s="77"/>
      <c r="H14" s="77"/>
    </row>
    <row r="15" spans="1:8" ht="74.25" customHeight="1">
      <c r="A15" s="17" t="s">
        <v>25</v>
      </c>
      <c r="B15" s="17" t="s">
        <v>26</v>
      </c>
      <c r="C15" s="17" t="s">
        <v>27</v>
      </c>
      <c r="D15" s="21" t="s">
        <v>28</v>
      </c>
      <c r="E15" s="17" t="s">
        <v>15</v>
      </c>
      <c r="F15" s="17" t="s">
        <v>29</v>
      </c>
      <c r="G15" s="72" t="s">
        <v>400</v>
      </c>
      <c r="H15" s="72" t="s">
        <v>401</v>
      </c>
    </row>
    <row r="16" spans="1:8" ht="15">
      <c r="A16" s="12" t="s">
        <v>30</v>
      </c>
      <c r="B16" s="19" t="s">
        <v>31</v>
      </c>
      <c r="C16" s="20"/>
      <c r="D16" s="20"/>
      <c r="E16" s="20"/>
      <c r="F16" s="4">
        <f>F17+F22+F35+F38+F51+F61+F48</f>
        <v>29178.200000000004</v>
      </c>
      <c r="G16" s="4">
        <f>G17+G22+G35+G38+G51+G61+G48</f>
        <v>-3300</v>
      </c>
      <c r="H16" s="4">
        <f>H17+H22+H35+H38+H51+H61+H48</f>
        <v>25878.200000000004</v>
      </c>
    </row>
    <row r="17" spans="1:8" s="44" customFormat="1" ht="62.25">
      <c r="A17" s="12" t="s">
        <v>34</v>
      </c>
      <c r="B17" s="66" t="s">
        <v>31</v>
      </c>
      <c r="C17" s="66" t="s">
        <v>35</v>
      </c>
      <c r="D17" s="66"/>
      <c r="E17" s="66"/>
      <c r="F17" s="4">
        <f>F18</f>
        <v>10</v>
      </c>
      <c r="G17" s="4">
        <f aca="true" t="shared" si="0" ref="G17:H20">G18</f>
        <v>0</v>
      </c>
      <c r="H17" s="4">
        <f t="shared" si="0"/>
        <v>10</v>
      </c>
    </row>
    <row r="18" spans="1:8" ht="62.25">
      <c r="A18" s="5" t="s">
        <v>32</v>
      </c>
      <c r="B18" s="6" t="s">
        <v>31</v>
      </c>
      <c r="C18" s="6" t="s">
        <v>35</v>
      </c>
      <c r="D18" s="6" t="s">
        <v>142</v>
      </c>
      <c r="E18" s="6"/>
      <c r="F18" s="7">
        <f>F19</f>
        <v>10</v>
      </c>
      <c r="G18" s="7">
        <f t="shared" si="0"/>
        <v>0</v>
      </c>
      <c r="H18" s="7">
        <f t="shared" si="0"/>
        <v>10</v>
      </c>
    </row>
    <row r="19" spans="1:8" ht="30.75">
      <c r="A19" s="5" t="s">
        <v>82</v>
      </c>
      <c r="B19" s="6" t="s">
        <v>31</v>
      </c>
      <c r="C19" s="6" t="s">
        <v>35</v>
      </c>
      <c r="D19" s="6" t="s">
        <v>143</v>
      </c>
      <c r="E19" s="6"/>
      <c r="F19" s="7">
        <f>F20</f>
        <v>10</v>
      </c>
      <c r="G19" s="7">
        <f t="shared" si="0"/>
        <v>0</v>
      </c>
      <c r="H19" s="7">
        <f t="shared" si="0"/>
        <v>10</v>
      </c>
    </row>
    <row r="20" spans="1:8" ht="30.75">
      <c r="A20" s="5" t="s">
        <v>83</v>
      </c>
      <c r="B20" s="6" t="s">
        <v>31</v>
      </c>
      <c r="C20" s="6" t="s">
        <v>35</v>
      </c>
      <c r="D20" s="6" t="s">
        <v>144</v>
      </c>
      <c r="E20" s="6"/>
      <c r="F20" s="7">
        <f>F21</f>
        <v>10</v>
      </c>
      <c r="G20" s="7">
        <f t="shared" si="0"/>
        <v>0</v>
      </c>
      <c r="H20" s="7">
        <f t="shared" si="0"/>
        <v>10</v>
      </c>
    </row>
    <row r="21" spans="1:8" ht="30.75">
      <c r="A21" s="13" t="s">
        <v>75</v>
      </c>
      <c r="B21" s="6" t="s">
        <v>31</v>
      </c>
      <c r="C21" s="6" t="s">
        <v>35</v>
      </c>
      <c r="D21" s="6" t="s">
        <v>144</v>
      </c>
      <c r="E21" s="6" t="s">
        <v>17</v>
      </c>
      <c r="F21" s="7">
        <f>'Лист1(МП)'!F20</f>
        <v>10</v>
      </c>
      <c r="G21" s="7">
        <f>'Лист1(МП)'!G20</f>
        <v>0</v>
      </c>
      <c r="H21" s="7">
        <f>'Лист1(МП)'!H20</f>
        <v>10</v>
      </c>
    </row>
    <row r="22" spans="1:8" s="44" customFormat="1" ht="66.75" customHeight="1">
      <c r="A22" s="12" t="s">
        <v>10</v>
      </c>
      <c r="B22" s="19" t="s">
        <v>31</v>
      </c>
      <c r="C22" s="19" t="s">
        <v>36</v>
      </c>
      <c r="D22" s="15"/>
      <c r="E22" s="15"/>
      <c r="F22" s="4">
        <f>F23</f>
        <v>18446.9</v>
      </c>
      <c r="G22" s="4">
        <f>G23</f>
        <v>0</v>
      </c>
      <c r="H22" s="4">
        <f>H23</f>
        <v>18446.9</v>
      </c>
    </row>
    <row r="23" spans="1:8" ht="62.25">
      <c r="A23" s="13" t="s">
        <v>9</v>
      </c>
      <c r="B23" s="6" t="s">
        <v>31</v>
      </c>
      <c r="C23" s="6" t="s">
        <v>36</v>
      </c>
      <c r="D23" s="6" t="s">
        <v>142</v>
      </c>
      <c r="E23" s="6"/>
      <c r="F23" s="7">
        <f>F25+F29+F31</f>
        <v>18446.9</v>
      </c>
      <c r="G23" s="7">
        <f>G25+G29+G31</f>
        <v>0</v>
      </c>
      <c r="H23" s="7">
        <f>H25+H29+H31</f>
        <v>18446.9</v>
      </c>
    </row>
    <row r="24" spans="1:8" ht="30.75">
      <c r="A24" s="5" t="s">
        <v>82</v>
      </c>
      <c r="B24" s="6" t="s">
        <v>31</v>
      </c>
      <c r="C24" s="6" t="s">
        <v>36</v>
      </c>
      <c r="D24" s="6" t="s">
        <v>143</v>
      </c>
      <c r="E24" s="6"/>
      <c r="F24" s="7">
        <f>F25+F29</f>
        <v>16223.900000000001</v>
      </c>
      <c r="G24" s="7">
        <f>G25+G29</f>
        <v>0</v>
      </c>
      <c r="H24" s="7">
        <f>H25+H29</f>
        <v>16223.900000000001</v>
      </c>
    </row>
    <row r="25" spans="1:8" ht="30.75">
      <c r="A25" s="5" t="s">
        <v>83</v>
      </c>
      <c r="B25" s="6" t="s">
        <v>31</v>
      </c>
      <c r="C25" s="6" t="s">
        <v>36</v>
      </c>
      <c r="D25" s="6" t="s">
        <v>144</v>
      </c>
      <c r="E25" s="6"/>
      <c r="F25" s="7">
        <f>F26+F27+F28</f>
        <v>15309.900000000001</v>
      </c>
      <c r="G25" s="7">
        <f>G26+G27+G28</f>
        <v>0</v>
      </c>
      <c r="H25" s="7">
        <f>H26+H27+H28</f>
        <v>15309.900000000001</v>
      </c>
    </row>
    <row r="26" spans="1:8" ht="46.5">
      <c r="A26" s="13" t="s">
        <v>74</v>
      </c>
      <c r="B26" s="6" t="s">
        <v>31</v>
      </c>
      <c r="C26" s="6" t="s">
        <v>36</v>
      </c>
      <c r="D26" s="6" t="s">
        <v>144</v>
      </c>
      <c r="E26" s="6" t="s">
        <v>16</v>
      </c>
      <c r="F26" s="7">
        <f>'Лист1(МП)'!F25</f>
        <v>12256.1</v>
      </c>
      <c r="G26" s="7">
        <f>'Лист1(МП)'!G25</f>
        <v>0</v>
      </c>
      <c r="H26" s="7">
        <f>'Лист1(МП)'!H25</f>
        <v>12256.1</v>
      </c>
    </row>
    <row r="27" spans="1:8" ht="30.75">
      <c r="A27" s="13" t="s">
        <v>75</v>
      </c>
      <c r="B27" s="6" t="s">
        <v>31</v>
      </c>
      <c r="C27" s="6" t="s">
        <v>36</v>
      </c>
      <c r="D27" s="6" t="s">
        <v>144</v>
      </c>
      <c r="E27" s="6" t="s">
        <v>17</v>
      </c>
      <c r="F27" s="7">
        <f>'Лист1(МП)'!F26</f>
        <v>2856.8</v>
      </c>
      <c r="G27" s="7">
        <f>'Лист1(МП)'!G26</f>
        <v>0</v>
      </c>
      <c r="H27" s="7">
        <f>'Лист1(МП)'!H26</f>
        <v>2856.8</v>
      </c>
    </row>
    <row r="28" spans="1:8" ht="15">
      <c r="A28" s="5" t="s">
        <v>84</v>
      </c>
      <c r="B28" s="6" t="s">
        <v>31</v>
      </c>
      <c r="C28" s="6" t="s">
        <v>36</v>
      </c>
      <c r="D28" s="6" t="s">
        <v>144</v>
      </c>
      <c r="E28" s="6" t="s">
        <v>85</v>
      </c>
      <c r="F28" s="37">
        <f>'Лист1(МП)'!F27</f>
        <v>197</v>
      </c>
      <c r="G28" s="37">
        <f>'Лист1(МП)'!G27</f>
        <v>0</v>
      </c>
      <c r="H28" s="37">
        <f>'Лист1(МП)'!H27</f>
        <v>197</v>
      </c>
    </row>
    <row r="29" spans="1:8" ht="46.5">
      <c r="A29" s="13" t="s">
        <v>80</v>
      </c>
      <c r="B29" s="6" t="s">
        <v>31</v>
      </c>
      <c r="C29" s="6" t="s">
        <v>36</v>
      </c>
      <c r="D29" s="6" t="s">
        <v>259</v>
      </c>
      <c r="E29" s="6"/>
      <c r="F29" s="7">
        <f>F30</f>
        <v>914</v>
      </c>
      <c r="G29" s="7">
        <f>G30</f>
        <v>0</v>
      </c>
      <c r="H29" s="7">
        <f>H30</f>
        <v>914</v>
      </c>
    </row>
    <row r="30" spans="1:8" ht="46.5">
      <c r="A30" s="13" t="s">
        <v>74</v>
      </c>
      <c r="B30" s="6" t="s">
        <v>31</v>
      </c>
      <c r="C30" s="6" t="s">
        <v>36</v>
      </c>
      <c r="D30" s="6" t="s">
        <v>259</v>
      </c>
      <c r="E30" s="6" t="s">
        <v>16</v>
      </c>
      <c r="F30" s="7">
        <f>'Лист1(МП)'!F29</f>
        <v>914</v>
      </c>
      <c r="G30" s="7">
        <f>'Лист1(МП)'!G29</f>
        <v>0</v>
      </c>
      <c r="H30" s="7">
        <f>'Лист1(МП)'!H29</f>
        <v>914</v>
      </c>
    </row>
    <row r="31" spans="1:8" ht="62.25">
      <c r="A31" s="13" t="s">
        <v>285</v>
      </c>
      <c r="B31" s="6" t="s">
        <v>31</v>
      </c>
      <c r="C31" s="6" t="s">
        <v>36</v>
      </c>
      <c r="D31" s="18" t="s">
        <v>287</v>
      </c>
      <c r="E31" s="6"/>
      <c r="F31" s="7">
        <f>F32</f>
        <v>2223</v>
      </c>
      <c r="G31" s="7">
        <f>G32</f>
        <v>0</v>
      </c>
      <c r="H31" s="7">
        <f>H32</f>
        <v>2223</v>
      </c>
    </row>
    <row r="32" spans="1:8" ht="46.5">
      <c r="A32" s="13" t="s">
        <v>286</v>
      </c>
      <c r="B32" s="6" t="s">
        <v>31</v>
      </c>
      <c r="C32" s="6" t="s">
        <v>36</v>
      </c>
      <c r="D32" s="18" t="s">
        <v>288</v>
      </c>
      <c r="E32" s="6"/>
      <c r="F32" s="7">
        <f>F33+F34</f>
        <v>2223</v>
      </c>
      <c r="G32" s="7">
        <f>G33+G34</f>
        <v>0</v>
      </c>
      <c r="H32" s="7">
        <f>H33+H34</f>
        <v>2223</v>
      </c>
    </row>
    <row r="33" spans="1:8" ht="62.25">
      <c r="A33" s="13" t="s">
        <v>324</v>
      </c>
      <c r="B33" s="6" t="s">
        <v>31</v>
      </c>
      <c r="C33" s="6" t="s">
        <v>36</v>
      </c>
      <c r="D33" s="18" t="s">
        <v>288</v>
      </c>
      <c r="E33" s="6" t="s">
        <v>16</v>
      </c>
      <c r="F33" s="7">
        <f>'Лист1(пер.полн.)'!F19</f>
        <v>2200</v>
      </c>
      <c r="G33" s="7">
        <f>'Лист1(пер.полн.)'!G19</f>
        <v>0</v>
      </c>
      <c r="H33" s="7">
        <f>'Лист1(пер.полн.)'!H19</f>
        <v>2200</v>
      </c>
    </row>
    <row r="34" spans="1:8" ht="62.25">
      <c r="A34" s="58" t="s">
        <v>262</v>
      </c>
      <c r="B34" s="6" t="s">
        <v>31</v>
      </c>
      <c r="C34" s="6" t="s">
        <v>36</v>
      </c>
      <c r="D34" s="18" t="s">
        <v>288</v>
      </c>
      <c r="E34" s="6" t="s">
        <v>16</v>
      </c>
      <c r="F34" s="7">
        <f>'Лист1(МП)'!F32</f>
        <v>23</v>
      </c>
      <c r="G34" s="7">
        <f>'Лист1(МП)'!G32</f>
        <v>0</v>
      </c>
      <c r="H34" s="7">
        <f>'Лист1(МП)'!H32</f>
        <v>23</v>
      </c>
    </row>
    <row r="35" spans="1:8" s="44" customFormat="1" ht="15">
      <c r="A35" s="12" t="s">
        <v>242</v>
      </c>
      <c r="B35" s="3" t="s">
        <v>31</v>
      </c>
      <c r="C35" s="3" t="s">
        <v>37</v>
      </c>
      <c r="D35" s="3"/>
      <c r="E35" s="3"/>
      <c r="F35" s="4">
        <f aca="true" t="shared" si="1" ref="F35:H36">F36</f>
        <v>28.2</v>
      </c>
      <c r="G35" s="4">
        <f t="shared" si="1"/>
        <v>0</v>
      </c>
      <c r="H35" s="4">
        <f t="shared" si="1"/>
        <v>28.2</v>
      </c>
    </row>
    <row r="36" spans="1:8" ht="62.25">
      <c r="A36" s="5" t="s">
        <v>243</v>
      </c>
      <c r="B36" s="6" t="s">
        <v>31</v>
      </c>
      <c r="C36" s="6" t="s">
        <v>37</v>
      </c>
      <c r="D36" s="6" t="s">
        <v>244</v>
      </c>
      <c r="E36" s="6"/>
      <c r="F36" s="7">
        <f t="shared" si="1"/>
        <v>28.2</v>
      </c>
      <c r="G36" s="7">
        <f t="shared" si="1"/>
        <v>0</v>
      </c>
      <c r="H36" s="7">
        <f t="shared" si="1"/>
        <v>28.2</v>
      </c>
    </row>
    <row r="37" spans="1:8" ht="30.75">
      <c r="A37" s="13" t="s">
        <v>75</v>
      </c>
      <c r="B37" s="6" t="s">
        <v>31</v>
      </c>
      <c r="C37" s="6" t="s">
        <v>37</v>
      </c>
      <c r="D37" s="6" t="s">
        <v>244</v>
      </c>
      <c r="E37" s="6" t="s">
        <v>17</v>
      </c>
      <c r="F37" s="7">
        <f>'Лист1(пер.полн.)'!F23</f>
        <v>28.2</v>
      </c>
      <c r="G37" s="7">
        <f>'Лист1(пер.полн.)'!G23</f>
        <v>0</v>
      </c>
      <c r="H37" s="7">
        <f>'Лист1(пер.полн.)'!H23</f>
        <v>28.2</v>
      </c>
    </row>
    <row r="38" spans="1:8" s="44" customFormat="1" ht="46.5">
      <c r="A38" s="12" t="s">
        <v>38</v>
      </c>
      <c r="B38" s="19" t="s">
        <v>31</v>
      </c>
      <c r="C38" s="19" t="s">
        <v>39</v>
      </c>
      <c r="D38" s="15"/>
      <c r="E38" s="15"/>
      <c r="F38" s="4">
        <f aca="true" t="shared" si="2" ref="F38:H39">F39</f>
        <v>4160.8</v>
      </c>
      <c r="G38" s="4">
        <f t="shared" si="2"/>
        <v>-300.00000000000006</v>
      </c>
      <c r="H38" s="4">
        <f t="shared" si="2"/>
        <v>3860.8</v>
      </c>
    </row>
    <row r="39" spans="1:9" ht="62.25">
      <c r="A39" s="13" t="s">
        <v>9</v>
      </c>
      <c r="B39" s="22" t="s">
        <v>31</v>
      </c>
      <c r="C39" s="22" t="s">
        <v>39</v>
      </c>
      <c r="D39" s="6" t="s">
        <v>142</v>
      </c>
      <c r="E39" s="14"/>
      <c r="F39" s="7">
        <f t="shared" si="2"/>
        <v>4160.8</v>
      </c>
      <c r="G39" s="7">
        <f t="shared" si="2"/>
        <v>-300.00000000000006</v>
      </c>
      <c r="H39" s="7">
        <f t="shared" si="2"/>
        <v>3860.8</v>
      </c>
      <c r="I39" s="7"/>
    </row>
    <row r="40" spans="1:8" ht="30.75">
      <c r="A40" s="5" t="s">
        <v>82</v>
      </c>
      <c r="B40" s="6" t="s">
        <v>31</v>
      </c>
      <c r="C40" s="6" t="s">
        <v>39</v>
      </c>
      <c r="D40" s="6" t="s">
        <v>143</v>
      </c>
      <c r="E40" s="14"/>
      <c r="F40" s="7">
        <f>F41+F45</f>
        <v>4160.8</v>
      </c>
      <c r="G40" s="7">
        <f>G41+G45</f>
        <v>-300.00000000000006</v>
      </c>
      <c r="H40" s="7">
        <f>H41+H45</f>
        <v>3860.8</v>
      </c>
    </row>
    <row r="41" spans="1:8" ht="30.75">
      <c r="A41" s="5" t="s">
        <v>83</v>
      </c>
      <c r="B41" s="6" t="s">
        <v>31</v>
      </c>
      <c r="C41" s="6" t="s">
        <v>39</v>
      </c>
      <c r="D41" s="6" t="s">
        <v>144</v>
      </c>
      <c r="E41" s="18"/>
      <c r="F41" s="7">
        <f>F42+F43+F44</f>
        <v>3608.1</v>
      </c>
      <c r="G41" s="7">
        <f>G42+G43+G44</f>
        <v>-300.00000000000006</v>
      </c>
      <c r="H41" s="7">
        <f>H42+H43+H44</f>
        <v>3308.1</v>
      </c>
    </row>
    <row r="42" spans="1:8" ht="46.5">
      <c r="A42" s="13" t="s">
        <v>74</v>
      </c>
      <c r="B42" s="6" t="s">
        <v>31</v>
      </c>
      <c r="C42" s="6" t="s">
        <v>39</v>
      </c>
      <c r="D42" s="6" t="s">
        <v>144</v>
      </c>
      <c r="E42" s="6" t="s">
        <v>16</v>
      </c>
      <c r="F42" s="7">
        <f>'Лист1(МП)'!F37</f>
        <v>2990.8</v>
      </c>
      <c r="G42" s="7">
        <f>'Лист1(МП)'!G37</f>
        <v>0</v>
      </c>
      <c r="H42" s="7">
        <f>'Лист1(МП)'!H37</f>
        <v>2990.8</v>
      </c>
    </row>
    <row r="43" spans="1:8" ht="30.75">
      <c r="A43" s="13" t="s">
        <v>75</v>
      </c>
      <c r="B43" s="6" t="s">
        <v>31</v>
      </c>
      <c r="C43" s="6" t="s">
        <v>39</v>
      </c>
      <c r="D43" s="6" t="s">
        <v>144</v>
      </c>
      <c r="E43" s="6" t="s">
        <v>17</v>
      </c>
      <c r="F43" s="7">
        <f>'Лист1(МП)'!F38</f>
        <v>614.7</v>
      </c>
      <c r="G43" s="7">
        <f>'Лист1(МП)'!G38</f>
        <v>-300.00000000000006</v>
      </c>
      <c r="H43" s="7">
        <f>'Лист1(МП)'!H38</f>
        <v>314.7</v>
      </c>
    </row>
    <row r="44" spans="1:8" ht="15">
      <c r="A44" s="5" t="s">
        <v>84</v>
      </c>
      <c r="B44" s="6" t="s">
        <v>31</v>
      </c>
      <c r="C44" s="6" t="s">
        <v>39</v>
      </c>
      <c r="D44" s="6" t="s">
        <v>144</v>
      </c>
      <c r="E44" s="6" t="s">
        <v>85</v>
      </c>
      <c r="F44" s="37">
        <f>'Лист1(МП)'!F39</f>
        <v>2.6</v>
      </c>
      <c r="G44" s="37">
        <f>'Лист1(МП)'!G39</f>
        <v>0</v>
      </c>
      <c r="H44" s="37">
        <f>'Лист1(МП)'!H39</f>
        <v>2.6</v>
      </c>
    </row>
    <row r="45" spans="1:9" ht="30.75">
      <c r="A45" s="5" t="s">
        <v>362</v>
      </c>
      <c r="B45" s="6" t="s">
        <v>31</v>
      </c>
      <c r="C45" s="6" t="s">
        <v>39</v>
      </c>
      <c r="D45" s="6" t="s">
        <v>361</v>
      </c>
      <c r="E45" s="6"/>
      <c r="F45" s="7">
        <f>F46+F47</f>
        <v>552.7</v>
      </c>
      <c r="G45" s="7">
        <f>G46+G47</f>
        <v>0</v>
      </c>
      <c r="H45" s="7">
        <f>H46+H47</f>
        <v>552.7</v>
      </c>
      <c r="I45" s="7"/>
    </row>
    <row r="46" spans="1:8" ht="46.5">
      <c r="A46" s="13" t="s">
        <v>74</v>
      </c>
      <c r="B46" s="6" t="s">
        <v>31</v>
      </c>
      <c r="C46" s="6" t="s">
        <v>39</v>
      </c>
      <c r="D46" s="6" t="s">
        <v>361</v>
      </c>
      <c r="E46" s="6" t="s">
        <v>16</v>
      </c>
      <c r="F46" s="7">
        <f>'Лист1(МП)'!F41</f>
        <v>550.7</v>
      </c>
      <c r="G46" s="7">
        <f>'Лист1(МП)'!G41</f>
        <v>0</v>
      </c>
      <c r="H46" s="7">
        <f>'Лист1(МП)'!H41</f>
        <v>550.7</v>
      </c>
    </row>
    <row r="47" spans="1:8" ht="30.75">
      <c r="A47" s="13" t="s">
        <v>75</v>
      </c>
      <c r="B47" s="6" t="s">
        <v>31</v>
      </c>
      <c r="C47" s="6" t="s">
        <v>39</v>
      </c>
      <c r="D47" s="6" t="s">
        <v>361</v>
      </c>
      <c r="E47" s="6" t="s">
        <v>17</v>
      </c>
      <c r="F47" s="7">
        <f>'Лист1(МП)'!F42</f>
        <v>2</v>
      </c>
      <c r="G47" s="7">
        <f>'Лист1(МП)'!G42</f>
        <v>0</v>
      </c>
      <c r="H47" s="7">
        <f>'Лист1(МП)'!H42</f>
        <v>2</v>
      </c>
    </row>
    <row r="48" spans="1:8" ht="30.75">
      <c r="A48" s="53" t="s">
        <v>371</v>
      </c>
      <c r="B48" s="3" t="s">
        <v>31</v>
      </c>
      <c r="C48" s="3" t="s">
        <v>40</v>
      </c>
      <c r="D48" s="3"/>
      <c r="E48" s="6"/>
      <c r="F48" s="4">
        <f aca="true" t="shared" si="3" ref="F48:H49">F49</f>
        <v>838.4</v>
      </c>
      <c r="G48" s="4">
        <f t="shared" si="3"/>
        <v>0</v>
      </c>
      <c r="H48" s="4">
        <f t="shared" si="3"/>
        <v>838.4</v>
      </c>
    </row>
    <row r="49" spans="1:8" ht="30.75">
      <c r="A49" s="34" t="s">
        <v>369</v>
      </c>
      <c r="B49" s="6" t="s">
        <v>31</v>
      </c>
      <c r="C49" s="6" t="s">
        <v>40</v>
      </c>
      <c r="D49" s="33" t="s">
        <v>370</v>
      </c>
      <c r="E49" s="6"/>
      <c r="F49" s="7">
        <f t="shared" si="3"/>
        <v>838.4</v>
      </c>
      <c r="G49" s="7">
        <f t="shared" si="3"/>
        <v>0</v>
      </c>
      <c r="H49" s="7">
        <f t="shared" si="3"/>
        <v>838.4</v>
      </c>
    </row>
    <row r="50" spans="1:8" ht="30.75">
      <c r="A50" s="34" t="s">
        <v>75</v>
      </c>
      <c r="B50" s="6" t="s">
        <v>31</v>
      </c>
      <c r="C50" s="6" t="s">
        <v>40</v>
      </c>
      <c r="D50" s="33" t="s">
        <v>370</v>
      </c>
      <c r="E50" s="6" t="s">
        <v>17</v>
      </c>
      <c r="F50" s="7">
        <f>'Лист1(МП)'!F45</f>
        <v>838.4</v>
      </c>
      <c r="G50" s="7">
        <f>'Лист1(МП)'!G45</f>
        <v>0</v>
      </c>
      <c r="H50" s="7">
        <f>'Лист1(МП)'!H45</f>
        <v>838.4</v>
      </c>
    </row>
    <row r="51" spans="1:8" ht="15">
      <c r="A51" s="2" t="s">
        <v>41</v>
      </c>
      <c r="B51" s="3" t="s">
        <v>31</v>
      </c>
      <c r="C51" s="3" t="s">
        <v>64</v>
      </c>
      <c r="D51" s="8"/>
      <c r="E51" s="6"/>
      <c r="F51" s="4">
        <f>F52</f>
        <v>500</v>
      </c>
      <c r="G51" s="4">
        <f aca="true" t="shared" si="4" ref="G51:H53">G52</f>
        <v>0</v>
      </c>
      <c r="H51" s="4">
        <f t="shared" si="4"/>
        <v>500</v>
      </c>
    </row>
    <row r="52" spans="1:8" ht="46.5">
      <c r="A52" s="5" t="s">
        <v>86</v>
      </c>
      <c r="B52" s="6" t="s">
        <v>31</v>
      </c>
      <c r="C52" s="6" t="s">
        <v>64</v>
      </c>
      <c r="D52" s="8" t="s">
        <v>145</v>
      </c>
      <c r="E52" s="6"/>
      <c r="F52" s="7">
        <f>F53</f>
        <v>500</v>
      </c>
      <c r="G52" s="7">
        <f t="shared" si="4"/>
        <v>0</v>
      </c>
      <c r="H52" s="7">
        <f t="shared" si="4"/>
        <v>500</v>
      </c>
    </row>
    <row r="53" spans="1:8" ht="15">
      <c r="A53" s="5" t="s">
        <v>41</v>
      </c>
      <c r="B53" s="6" t="s">
        <v>31</v>
      </c>
      <c r="C53" s="6" t="s">
        <v>64</v>
      </c>
      <c r="D53" s="8" t="s">
        <v>146</v>
      </c>
      <c r="E53" s="6"/>
      <c r="F53" s="7">
        <f>F54</f>
        <v>500</v>
      </c>
      <c r="G53" s="7">
        <f t="shared" si="4"/>
        <v>0</v>
      </c>
      <c r="H53" s="7">
        <f t="shared" si="4"/>
        <v>500</v>
      </c>
    </row>
    <row r="54" spans="1:8" ht="15">
      <c r="A54" s="5" t="s">
        <v>87</v>
      </c>
      <c r="B54" s="6" t="s">
        <v>31</v>
      </c>
      <c r="C54" s="6" t="s">
        <v>64</v>
      </c>
      <c r="D54" s="8" t="s">
        <v>147</v>
      </c>
      <c r="E54" s="6"/>
      <c r="F54" s="7">
        <f>F55+F57+F59</f>
        <v>500</v>
      </c>
      <c r="G54" s="7">
        <f>G55+G57+G59</f>
        <v>0</v>
      </c>
      <c r="H54" s="7">
        <f>H55+H57+H59</f>
        <v>500</v>
      </c>
    </row>
    <row r="55" spans="1:8" ht="31.5" customHeight="1">
      <c r="A55" s="5" t="s">
        <v>12</v>
      </c>
      <c r="B55" s="6" t="s">
        <v>31</v>
      </c>
      <c r="C55" s="6" t="s">
        <v>64</v>
      </c>
      <c r="D55" s="8" t="s">
        <v>148</v>
      </c>
      <c r="E55" s="6"/>
      <c r="F55" s="7">
        <f>F56</f>
        <v>300</v>
      </c>
      <c r="G55" s="7">
        <f>G56</f>
        <v>0</v>
      </c>
      <c r="H55" s="7">
        <f>H56</f>
        <v>300</v>
      </c>
    </row>
    <row r="56" spans="1:8" ht="15">
      <c r="A56" s="5" t="s">
        <v>79</v>
      </c>
      <c r="B56" s="6" t="s">
        <v>31</v>
      </c>
      <c r="C56" s="6" t="s">
        <v>64</v>
      </c>
      <c r="D56" s="8" t="s">
        <v>148</v>
      </c>
      <c r="E56" s="6" t="s">
        <v>88</v>
      </c>
      <c r="F56" s="7">
        <f>'Лист1(МП)'!F51</f>
        <v>300</v>
      </c>
      <c r="G56" s="7">
        <f>'Лист1(МП)'!G51</f>
        <v>0</v>
      </c>
      <c r="H56" s="7">
        <f>'Лист1(МП)'!H51</f>
        <v>300</v>
      </c>
    </row>
    <row r="57" spans="1:8" ht="46.5">
      <c r="A57" s="5" t="s">
        <v>6</v>
      </c>
      <c r="B57" s="6" t="s">
        <v>31</v>
      </c>
      <c r="C57" s="6" t="s">
        <v>64</v>
      </c>
      <c r="D57" s="8" t="s">
        <v>149</v>
      </c>
      <c r="E57" s="6"/>
      <c r="F57" s="7">
        <f>F58</f>
        <v>150</v>
      </c>
      <c r="G57" s="7">
        <f>G58</f>
        <v>0</v>
      </c>
      <c r="H57" s="7">
        <f>H58</f>
        <v>150</v>
      </c>
    </row>
    <row r="58" spans="1:8" ht="15">
      <c r="A58" s="5" t="s">
        <v>79</v>
      </c>
      <c r="B58" s="6" t="s">
        <v>31</v>
      </c>
      <c r="C58" s="6" t="s">
        <v>64</v>
      </c>
      <c r="D58" s="8" t="s">
        <v>149</v>
      </c>
      <c r="E58" s="6" t="s">
        <v>88</v>
      </c>
      <c r="F58" s="7">
        <f>'Лист1(МП)'!F53</f>
        <v>150</v>
      </c>
      <c r="G58" s="7">
        <f>'Лист1(МП)'!G53</f>
        <v>0</v>
      </c>
      <c r="H58" s="7">
        <f>'Лист1(МП)'!H53</f>
        <v>150</v>
      </c>
    </row>
    <row r="59" spans="1:8" ht="30.75">
      <c r="A59" s="5" t="s">
        <v>89</v>
      </c>
      <c r="B59" s="6" t="s">
        <v>31</v>
      </c>
      <c r="C59" s="6" t="s">
        <v>64</v>
      </c>
      <c r="D59" s="8" t="s">
        <v>150</v>
      </c>
      <c r="E59" s="6"/>
      <c r="F59" s="7">
        <f>F60</f>
        <v>50</v>
      </c>
      <c r="G59" s="7">
        <f>G60</f>
        <v>0</v>
      </c>
      <c r="H59" s="7">
        <f>H60</f>
        <v>50</v>
      </c>
    </row>
    <row r="60" spans="1:8" ht="15">
      <c r="A60" s="5" t="s">
        <v>79</v>
      </c>
      <c r="B60" s="6" t="s">
        <v>31</v>
      </c>
      <c r="C60" s="6" t="s">
        <v>64</v>
      </c>
      <c r="D60" s="8" t="s">
        <v>150</v>
      </c>
      <c r="E60" s="6" t="s">
        <v>88</v>
      </c>
      <c r="F60" s="7">
        <f>'Лист1(МП)'!F55</f>
        <v>50</v>
      </c>
      <c r="G60" s="7">
        <f>'Лист1(МП)'!G55</f>
        <v>0</v>
      </c>
      <c r="H60" s="7">
        <f>'Лист1(МП)'!H55</f>
        <v>50</v>
      </c>
    </row>
    <row r="61" spans="1:8" s="44" customFormat="1" ht="15">
      <c r="A61" s="12" t="s">
        <v>42</v>
      </c>
      <c r="B61" s="19" t="s">
        <v>31</v>
      </c>
      <c r="C61" s="15">
        <v>13</v>
      </c>
      <c r="D61" s="15"/>
      <c r="E61" s="15"/>
      <c r="F61" s="4">
        <f>F62+F67+F73+F70+F78+F83+F80+F76</f>
        <v>5193.9</v>
      </c>
      <c r="G61" s="4">
        <f>G62+G67+G73+G70+G78+G83+G80+G76</f>
        <v>-3000</v>
      </c>
      <c r="H61" s="4">
        <f>H62+H67+H73+H70+H78+H83+H80+H76</f>
        <v>2193.9</v>
      </c>
    </row>
    <row r="62" spans="1:8" ht="62.25">
      <c r="A62" s="13" t="s">
        <v>9</v>
      </c>
      <c r="B62" s="6" t="s">
        <v>31</v>
      </c>
      <c r="C62" s="6" t="s">
        <v>65</v>
      </c>
      <c r="D62" s="6" t="s">
        <v>142</v>
      </c>
      <c r="E62" s="6"/>
      <c r="F62" s="7">
        <f aca="true" t="shared" si="5" ref="F62:H63">F63</f>
        <v>240</v>
      </c>
      <c r="G62" s="7">
        <f t="shared" si="5"/>
        <v>0</v>
      </c>
      <c r="H62" s="7">
        <f t="shared" si="5"/>
        <v>240</v>
      </c>
    </row>
    <row r="63" spans="1:8" ht="15">
      <c r="A63" s="5" t="s">
        <v>97</v>
      </c>
      <c r="B63" s="6" t="s">
        <v>31</v>
      </c>
      <c r="C63" s="6" t="s">
        <v>65</v>
      </c>
      <c r="D63" s="6" t="s">
        <v>151</v>
      </c>
      <c r="E63" s="6"/>
      <c r="F63" s="7">
        <f t="shared" si="5"/>
        <v>240</v>
      </c>
      <c r="G63" s="7">
        <f t="shared" si="5"/>
        <v>0</v>
      </c>
      <c r="H63" s="7">
        <f t="shared" si="5"/>
        <v>240</v>
      </c>
    </row>
    <row r="64" spans="1:8" ht="18" customHeight="1">
      <c r="A64" s="5" t="s">
        <v>63</v>
      </c>
      <c r="B64" s="6" t="s">
        <v>31</v>
      </c>
      <c r="C64" s="6" t="s">
        <v>65</v>
      </c>
      <c r="D64" s="6" t="s">
        <v>152</v>
      </c>
      <c r="E64" s="6"/>
      <c r="F64" s="7">
        <f>F66+F65</f>
        <v>240</v>
      </c>
      <c r="G64" s="7">
        <f>G66+G65</f>
        <v>0</v>
      </c>
      <c r="H64" s="7">
        <f>H66+H65</f>
        <v>240</v>
      </c>
    </row>
    <row r="65" spans="1:8" ht="46.5">
      <c r="A65" s="13" t="s">
        <v>74</v>
      </c>
      <c r="B65" s="6" t="s">
        <v>31</v>
      </c>
      <c r="C65" s="6" t="s">
        <v>65</v>
      </c>
      <c r="D65" s="6" t="s">
        <v>152</v>
      </c>
      <c r="E65" s="6" t="s">
        <v>16</v>
      </c>
      <c r="F65" s="7">
        <f>'Лист1(пер.полн.)'!F28</f>
        <v>89.9</v>
      </c>
      <c r="G65" s="7">
        <f>'Лист1(пер.полн.)'!G28</f>
        <v>0</v>
      </c>
      <c r="H65" s="7">
        <f>'Лист1(пер.полн.)'!H28</f>
        <v>89.9</v>
      </c>
    </row>
    <row r="66" spans="1:8" ht="30.75">
      <c r="A66" s="13" t="s">
        <v>75</v>
      </c>
      <c r="B66" s="6" t="s">
        <v>31</v>
      </c>
      <c r="C66" s="6" t="s">
        <v>65</v>
      </c>
      <c r="D66" s="6" t="s">
        <v>152</v>
      </c>
      <c r="E66" s="6" t="s">
        <v>17</v>
      </c>
      <c r="F66" s="7">
        <f>'Лист1(пер.полн.)'!F29</f>
        <v>150.1</v>
      </c>
      <c r="G66" s="7">
        <f>'Лист1(пер.полн.)'!G29</f>
        <v>0</v>
      </c>
      <c r="H66" s="7">
        <f>'Лист1(пер.полн.)'!H29</f>
        <v>150.1</v>
      </c>
    </row>
    <row r="67" spans="1:8" ht="32.25" customHeight="1">
      <c r="A67" s="34" t="s">
        <v>106</v>
      </c>
      <c r="B67" s="68" t="s">
        <v>31</v>
      </c>
      <c r="C67" s="68" t="s">
        <v>65</v>
      </c>
      <c r="D67" s="8" t="s">
        <v>162</v>
      </c>
      <c r="E67" s="36"/>
      <c r="F67" s="7">
        <f aca="true" t="shared" si="6" ref="F67:H68">F68</f>
        <v>1504</v>
      </c>
      <c r="G67" s="7">
        <f t="shared" si="6"/>
        <v>0</v>
      </c>
      <c r="H67" s="7">
        <f t="shared" si="6"/>
        <v>1504</v>
      </c>
    </row>
    <row r="68" spans="1:8" ht="58.5" customHeight="1">
      <c r="A68" s="38" t="s">
        <v>51</v>
      </c>
      <c r="B68" s="67" t="s">
        <v>31</v>
      </c>
      <c r="C68" s="67" t="s">
        <v>65</v>
      </c>
      <c r="D68" s="8" t="s">
        <v>197</v>
      </c>
      <c r="E68" s="37"/>
      <c r="F68" s="7">
        <f t="shared" si="6"/>
        <v>1504</v>
      </c>
      <c r="G68" s="7">
        <f t="shared" si="6"/>
        <v>0</v>
      </c>
      <c r="H68" s="7">
        <f t="shared" si="6"/>
        <v>1504</v>
      </c>
    </row>
    <row r="69" spans="1:8" ht="32.25" customHeight="1">
      <c r="A69" s="34" t="s">
        <v>74</v>
      </c>
      <c r="B69" s="67" t="s">
        <v>31</v>
      </c>
      <c r="C69" s="67" t="s">
        <v>65</v>
      </c>
      <c r="D69" s="8" t="s">
        <v>197</v>
      </c>
      <c r="E69" s="7">
        <v>100</v>
      </c>
      <c r="F69" s="7">
        <f>'Лист1(МП)'!F59</f>
        <v>1504</v>
      </c>
      <c r="G69" s="7">
        <f>'Лист1(МП)'!G59</f>
        <v>0</v>
      </c>
      <c r="H69" s="7">
        <f>'Лист1(МП)'!H59</f>
        <v>1504</v>
      </c>
    </row>
    <row r="70" spans="1:8" ht="48" customHeight="1">
      <c r="A70" s="31" t="s">
        <v>274</v>
      </c>
      <c r="B70" s="22" t="s">
        <v>31</v>
      </c>
      <c r="C70" s="18">
        <v>13</v>
      </c>
      <c r="D70" s="18" t="s">
        <v>156</v>
      </c>
      <c r="E70" s="18"/>
      <c r="F70" s="7">
        <f aca="true" t="shared" si="7" ref="F70:H71">F71</f>
        <v>20</v>
      </c>
      <c r="G70" s="7">
        <f t="shared" si="7"/>
        <v>0</v>
      </c>
      <c r="H70" s="7">
        <f t="shared" si="7"/>
        <v>20</v>
      </c>
    </row>
    <row r="71" spans="1:8" ht="30.75">
      <c r="A71" s="5" t="s">
        <v>123</v>
      </c>
      <c r="B71" s="22" t="s">
        <v>31</v>
      </c>
      <c r="C71" s="18">
        <v>13</v>
      </c>
      <c r="D71" s="18" t="s">
        <v>157</v>
      </c>
      <c r="E71" s="18"/>
      <c r="F71" s="7">
        <f t="shared" si="7"/>
        <v>20</v>
      </c>
      <c r="G71" s="7">
        <f t="shared" si="7"/>
        <v>0</v>
      </c>
      <c r="H71" s="7">
        <f t="shared" si="7"/>
        <v>20</v>
      </c>
    </row>
    <row r="72" spans="1:8" ht="30.75">
      <c r="A72" s="13" t="s">
        <v>75</v>
      </c>
      <c r="B72" s="22" t="s">
        <v>31</v>
      </c>
      <c r="C72" s="18">
        <v>13</v>
      </c>
      <c r="D72" s="18" t="s">
        <v>157</v>
      </c>
      <c r="E72" s="18">
        <v>200</v>
      </c>
      <c r="F72" s="7">
        <f>'Лист1(МП)'!F62</f>
        <v>20</v>
      </c>
      <c r="G72" s="7">
        <f>'Лист1(МП)'!G62</f>
        <v>0</v>
      </c>
      <c r="H72" s="7">
        <f>'Лист1(МП)'!H62</f>
        <v>20</v>
      </c>
    </row>
    <row r="73" spans="1:8" ht="46.5">
      <c r="A73" s="31" t="s">
        <v>251</v>
      </c>
      <c r="B73" s="22" t="s">
        <v>31</v>
      </c>
      <c r="C73" s="18">
        <v>13</v>
      </c>
      <c r="D73" s="18" t="s">
        <v>154</v>
      </c>
      <c r="E73" s="18"/>
      <c r="F73" s="7">
        <f aca="true" t="shared" si="8" ref="F73:H74">F74</f>
        <v>20</v>
      </c>
      <c r="G73" s="7">
        <f t="shared" si="8"/>
        <v>0</v>
      </c>
      <c r="H73" s="7">
        <f t="shared" si="8"/>
        <v>20</v>
      </c>
    </row>
    <row r="74" spans="1:8" ht="30.75">
      <c r="A74" s="13" t="s">
        <v>120</v>
      </c>
      <c r="B74" s="22" t="s">
        <v>31</v>
      </c>
      <c r="C74" s="18">
        <v>13</v>
      </c>
      <c r="D74" s="18" t="s">
        <v>155</v>
      </c>
      <c r="E74" s="18"/>
      <c r="F74" s="7">
        <f t="shared" si="8"/>
        <v>20</v>
      </c>
      <c r="G74" s="7">
        <f t="shared" si="8"/>
        <v>0</v>
      </c>
      <c r="H74" s="7">
        <f t="shared" si="8"/>
        <v>20</v>
      </c>
    </row>
    <row r="75" spans="1:8" ht="30.75">
      <c r="A75" s="13" t="s">
        <v>75</v>
      </c>
      <c r="B75" s="22" t="s">
        <v>31</v>
      </c>
      <c r="C75" s="18">
        <v>13</v>
      </c>
      <c r="D75" s="18" t="s">
        <v>155</v>
      </c>
      <c r="E75" s="18">
        <v>200</v>
      </c>
      <c r="F75" s="7">
        <f>'Лист1(МП)'!F65</f>
        <v>20</v>
      </c>
      <c r="G75" s="7">
        <f>'Лист1(МП)'!G65</f>
        <v>0</v>
      </c>
      <c r="H75" s="7">
        <f>'Лист1(МП)'!H65</f>
        <v>20</v>
      </c>
    </row>
    <row r="76" spans="1:8" ht="46.5">
      <c r="A76" s="31" t="s">
        <v>263</v>
      </c>
      <c r="B76" s="22" t="s">
        <v>31</v>
      </c>
      <c r="C76" s="18">
        <v>13</v>
      </c>
      <c r="D76" s="52" t="s">
        <v>265</v>
      </c>
      <c r="E76" s="18"/>
      <c r="F76" s="7">
        <f>F77</f>
        <v>100</v>
      </c>
      <c r="G76" s="7">
        <f>G77</f>
        <v>0</v>
      </c>
      <c r="H76" s="7">
        <f>H77</f>
        <v>100</v>
      </c>
    </row>
    <row r="77" spans="1:8" ht="30.75">
      <c r="A77" s="13" t="s">
        <v>120</v>
      </c>
      <c r="B77" s="22" t="s">
        <v>31</v>
      </c>
      <c r="C77" s="18">
        <v>13</v>
      </c>
      <c r="D77" s="52" t="s">
        <v>266</v>
      </c>
      <c r="E77" s="18">
        <v>200</v>
      </c>
      <c r="F77" s="7">
        <f>'Лист1(МП)'!F67</f>
        <v>100</v>
      </c>
      <c r="G77" s="7">
        <f>'Лист1(МП)'!G67</f>
        <v>0</v>
      </c>
      <c r="H77" s="7">
        <f>'Лист1(МП)'!H67</f>
        <v>100</v>
      </c>
    </row>
    <row r="78" spans="1:8" ht="30.75">
      <c r="A78" s="31" t="s">
        <v>275</v>
      </c>
      <c r="B78" s="22" t="s">
        <v>31</v>
      </c>
      <c r="C78" s="18">
        <v>13</v>
      </c>
      <c r="D78" s="52" t="s">
        <v>214</v>
      </c>
      <c r="E78" s="18"/>
      <c r="F78" s="7">
        <f>F79</f>
        <v>15</v>
      </c>
      <c r="G78" s="7">
        <f>G79</f>
        <v>0</v>
      </c>
      <c r="H78" s="7">
        <f>H79</f>
        <v>15</v>
      </c>
    </row>
    <row r="79" spans="1:8" ht="30.75">
      <c r="A79" s="13" t="s">
        <v>120</v>
      </c>
      <c r="B79" s="22" t="s">
        <v>31</v>
      </c>
      <c r="C79" s="18">
        <v>13</v>
      </c>
      <c r="D79" s="52" t="s">
        <v>254</v>
      </c>
      <c r="E79" s="18">
        <v>200</v>
      </c>
      <c r="F79" s="7">
        <f>'Лист1(МП)'!F69</f>
        <v>15</v>
      </c>
      <c r="G79" s="7">
        <f>'Лист1(МП)'!G69</f>
        <v>0</v>
      </c>
      <c r="H79" s="7">
        <f>'Лист1(МП)'!H69</f>
        <v>15</v>
      </c>
    </row>
    <row r="80" spans="1:8" ht="62.25">
      <c r="A80" s="13" t="s">
        <v>285</v>
      </c>
      <c r="B80" s="6" t="s">
        <v>31</v>
      </c>
      <c r="C80" s="18">
        <v>13</v>
      </c>
      <c r="D80" s="18" t="s">
        <v>287</v>
      </c>
      <c r="E80" s="6"/>
      <c r="F80" s="7">
        <f aca="true" t="shared" si="9" ref="F80:H81">F81</f>
        <v>240.5</v>
      </c>
      <c r="G80" s="7">
        <f t="shared" si="9"/>
        <v>0</v>
      </c>
      <c r="H80" s="7">
        <f t="shared" si="9"/>
        <v>240.5</v>
      </c>
    </row>
    <row r="81" spans="1:8" ht="46.5">
      <c r="A81" s="13" t="s">
        <v>286</v>
      </c>
      <c r="B81" s="6" t="s">
        <v>31</v>
      </c>
      <c r="C81" s="18">
        <v>13</v>
      </c>
      <c r="D81" s="18" t="s">
        <v>288</v>
      </c>
      <c r="E81" s="6"/>
      <c r="F81" s="7">
        <f t="shared" si="9"/>
        <v>240.5</v>
      </c>
      <c r="G81" s="7">
        <f t="shared" si="9"/>
        <v>0</v>
      </c>
      <c r="H81" s="7">
        <f t="shared" si="9"/>
        <v>240.5</v>
      </c>
    </row>
    <row r="82" spans="1:8" ht="62.25">
      <c r="A82" s="13" t="s">
        <v>324</v>
      </c>
      <c r="B82" s="6" t="s">
        <v>31</v>
      </c>
      <c r="C82" s="18">
        <v>13</v>
      </c>
      <c r="D82" s="18" t="s">
        <v>288</v>
      </c>
      <c r="E82" s="6" t="s">
        <v>16</v>
      </c>
      <c r="F82" s="7">
        <f>'Лист1(пер.полн.)'!F32</f>
        <v>240.5</v>
      </c>
      <c r="G82" s="7">
        <f>'Лист1(пер.полн.)'!G32</f>
        <v>0</v>
      </c>
      <c r="H82" s="7">
        <f>'Лист1(пер.полн.)'!H32</f>
        <v>240.5</v>
      </c>
    </row>
    <row r="83" spans="1:8" ht="46.5">
      <c r="A83" s="13" t="s">
        <v>86</v>
      </c>
      <c r="B83" s="22" t="s">
        <v>31</v>
      </c>
      <c r="C83" s="18">
        <v>13</v>
      </c>
      <c r="D83" s="18" t="s">
        <v>145</v>
      </c>
      <c r="E83" s="18"/>
      <c r="F83" s="7">
        <f aca="true" t="shared" si="10" ref="F83:H84">F84</f>
        <v>3054.4</v>
      </c>
      <c r="G83" s="7">
        <f t="shared" si="10"/>
        <v>-3000</v>
      </c>
      <c r="H83" s="7">
        <f t="shared" si="10"/>
        <v>54.4</v>
      </c>
    </row>
    <row r="84" spans="1:8" ht="30.75">
      <c r="A84" s="13" t="s">
        <v>90</v>
      </c>
      <c r="B84" s="22" t="s">
        <v>31</v>
      </c>
      <c r="C84" s="18">
        <v>13</v>
      </c>
      <c r="D84" s="18" t="s">
        <v>158</v>
      </c>
      <c r="E84" s="18"/>
      <c r="F84" s="7">
        <f t="shared" si="10"/>
        <v>3054.4</v>
      </c>
      <c r="G84" s="7">
        <f t="shared" si="10"/>
        <v>-3000</v>
      </c>
      <c r="H84" s="7">
        <f t="shared" si="10"/>
        <v>54.4</v>
      </c>
    </row>
    <row r="85" spans="1:8" ht="15">
      <c r="A85" s="13" t="s">
        <v>91</v>
      </c>
      <c r="B85" s="22" t="s">
        <v>31</v>
      </c>
      <c r="C85" s="18">
        <v>13</v>
      </c>
      <c r="D85" s="18" t="s">
        <v>159</v>
      </c>
      <c r="E85" s="18"/>
      <c r="F85" s="7">
        <f>F87+F86</f>
        <v>3054.4</v>
      </c>
      <c r="G85" s="7">
        <f>G87+G86</f>
        <v>-3000</v>
      </c>
      <c r="H85" s="7">
        <f>H87+H86</f>
        <v>54.4</v>
      </c>
    </row>
    <row r="86" spans="1:8" ht="30.75">
      <c r="A86" s="13" t="s">
        <v>75</v>
      </c>
      <c r="B86" s="22" t="s">
        <v>31</v>
      </c>
      <c r="C86" s="18">
        <v>13</v>
      </c>
      <c r="D86" s="18" t="s">
        <v>159</v>
      </c>
      <c r="E86" s="18">
        <v>200</v>
      </c>
      <c r="F86" s="7">
        <f>'Лист1(МП)'!F73</f>
        <v>54.4</v>
      </c>
      <c r="G86" s="7">
        <f>'Лист1(МП)'!G73</f>
        <v>0</v>
      </c>
      <c r="H86" s="7">
        <f>'Лист1(МП)'!H73</f>
        <v>54.4</v>
      </c>
    </row>
    <row r="87" spans="1:8" ht="15">
      <c r="A87" s="13" t="s">
        <v>121</v>
      </c>
      <c r="B87" s="22" t="s">
        <v>31</v>
      </c>
      <c r="C87" s="18">
        <v>13</v>
      </c>
      <c r="D87" s="18" t="s">
        <v>159</v>
      </c>
      <c r="E87" s="18">
        <v>830</v>
      </c>
      <c r="F87" s="7">
        <f>'Лист1(МП)'!F74</f>
        <v>3000</v>
      </c>
      <c r="G87" s="7">
        <f>'Лист1(МП)'!G74</f>
        <v>-3000</v>
      </c>
      <c r="H87" s="7">
        <f>'Лист1(МП)'!H74</f>
        <v>0</v>
      </c>
    </row>
    <row r="88" spans="1:8" ht="15">
      <c r="A88" s="12" t="s">
        <v>3</v>
      </c>
      <c r="B88" s="3" t="s">
        <v>33</v>
      </c>
      <c r="C88" s="3"/>
      <c r="D88" s="3"/>
      <c r="E88" s="3"/>
      <c r="F88" s="4">
        <f>F89</f>
        <v>486.5</v>
      </c>
      <c r="G88" s="4">
        <f aca="true" t="shared" si="11" ref="G88:H92">G89</f>
        <v>0</v>
      </c>
      <c r="H88" s="4">
        <f t="shared" si="11"/>
        <v>486.5</v>
      </c>
    </row>
    <row r="89" spans="1:8" ht="15">
      <c r="A89" s="12" t="s">
        <v>4</v>
      </c>
      <c r="B89" s="66" t="s">
        <v>33</v>
      </c>
      <c r="C89" s="66" t="s">
        <v>35</v>
      </c>
      <c r="D89" s="6"/>
      <c r="E89" s="6"/>
      <c r="F89" s="7">
        <f>F90</f>
        <v>486.5</v>
      </c>
      <c r="G89" s="7">
        <f t="shared" si="11"/>
        <v>0</v>
      </c>
      <c r="H89" s="7">
        <f t="shared" si="11"/>
        <v>486.5</v>
      </c>
    </row>
    <row r="90" spans="1:8" ht="62.25">
      <c r="A90" s="13" t="s">
        <v>9</v>
      </c>
      <c r="B90" s="22" t="s">
        <v>33</v>
      </c>
      <c r="C90" s="22" t="s">
        <v>35</v>
      </c>
      <c r="D90" s="6" t="s">
        <v>142</v>
      </c>
      <c r="E90" s="18"/>
      <c r="F90" s="7">
        <f>F91</f>
        <v>486.5</v>
      </c>
      <c r="G90" s="7">
        <f t="shared" si="11"/>
        <v>0</v>
      </c>
      <c r="H90" s="7">
        <f t="shared" si="11"/>
        <v>486.5</v>
      </c>
    </row>
    <row r="91" spans="1:8" ht="15">
      <c r="A91" s="5" t="s">
        <v>97</v>
      </c>
      <c r="B91" s="6" t="s">
        <v>33</v>
      </c>
      <c r="C91" s="6" t="s">
        <v>35</v>
      </c>
      <c r="D91" s="6" t="s">
        <v>151</v>
      </c>
      <c r="E91" s="18"/>
      <c r="F91" s="7">
        <f>F92</f>
        <v>486.5</v>
      </c>
      <c r="G91" s="7">
        <f t="shared" si="11"/>
        <v>0</v>
      </c>
      <c r="H91" s="7">
        <f t="shared" si="11"/>
        <v>486.5</v>
      </c>
    </row>
    <row r="92" spans="1:8" ht="46.5">
      <c r="A92" s="13" t="s">
        <v>59</v>
      </c>
      <c r="B92" s="22" t="s">
        <v>33</v>
      </c>
      <c r="C92" s="6" t="s">
        <v>35</v>
      </c>
      <c r="D92" s="18" t="s">
        <v>160</v>
      </c>
      <c r="E92" s="18"/>
      <c r="F92" s="7">
        <f>F93</f>
        <v>486.5</v>
      </c>
      <c r="G92" s="7">
        <f t="shared" si="11"/>
        <v>0</v>
      </c>
      <c r="H92" s="7">
        <f t="shared" si="11"/>
        <v>486.5</v>
      </c>
    </row>
    <row r="93" spans="1:8" ht="15">
      <c r="A93" s="13" t="s">
        <v>11</v>
      </c>
      <c r="B93" s="22" t="s">
        <v>33</v>
      </c>
      <c r="C93" s="6" t="s">
        <v>35</v>
      </c>
      <c r="D93" s="18" t="s">
        <v>160</v>
      </c>
      <c r="E93" s="18">
        <v>530</v>
      </c>
      <c r="F93" s="7">
        <f>'Лист1(пер.полн.)'!F38</f>
        <v>486.5</v>
      </c>
      <c r="G93" s="7">
        <f>'Лист1(пер.полн.)'!G38</f>
        <v>0</v>
      </c>
      <c r="H93" s="7">
        <f>'Лист1(пер.полн.)'!H38</f>
        <v>486.5</v>
      </c>
    </row>
    <row r="94" spans="1:8" ht="30.75">
      <c r="A94" s="12" t="s">
        <v>43</v>
      </c>
      <c r="B94" s="19" t="s">
        <v>35</v>
      </c>
      <c r="C94" s="15"/>
      <c r="D94" s="15"/>
      <c r="E94" s="15"/>
      <c r="F94" s="4">
        <f>F95+F111</f>
        <v>1791.7000000000003</v>
      </c>
      <c r="G94" s="4">
        <f>G95+G111</f>
        <v>0</v>
      </c>
      <c r="H94" s="4">
        <f>H95+H111</f>
        <v>1791.7000000000003</v>
      </c>
    </row>
    <row r="95" spans="1:8" s="44" customFormat="1" ht="48.75" customHeight="1">
      <c r="A95" s="12" t="s">
        <v>276</v>
      </c>
      <c r="B95" s="19" t="s">
        <v>35</v>
      </c>
      <c r="C95" s="19" t="s">
        <v>62</v>
      </c>
      <c r="D95" s="15"/>
      <c r="E95" s="15"/>
      <c r="F95" s="4">
        <f>F96+F101+F107+F104</f>
        <v>1768.8000000000002</v>
      </c>
      <c r="G95" s="4">
        <f>G96+G101+G107+G104</f>
        <v>0</v>
      </c>
      <c r="H95" s="4">
        <f>H96+H101+H107+H104</f>
        <v>1768.8000000000002</v>
      </c>
    </row>
    <row r="96" spans="1:8" ht="30.75">
      <c r="A96" s="13" t="s">
        <v>105</v>
      </c>
      <c r="B96" s="22" t="s">
        <v>35</v>
      </c>
      <c r="C96" s="22" t="s">
        <v>62</v>
      </c>
      <c r="D96" s="18" t="s">
        <v>161</v>
      </c>
      <c r="E96" s="18"/>
      <c r="F96" s="7">
        <f aca="true" t="shared" si="12" ref="F96:H97">F97</f>
        <v>1460.4</v>
      </c>
      <c r="G96" s="7">
        <f t="shared" si="12"/>
        <v>0</v>
      </c>
      <c r="H96" s="7">
        <f t="shared" si="12"/>
        <v>1460.4</v>
      </c>
    </row>
    <row r="97" spans="1:8" ht="30.75">
      <c r="A97" s="13" t="s">
        <v>106</v>
      </c>
      <c r="B97" s="22" t="s">
        <v>35</v>
      </c>
      <c r="C97" s="22" t="s">
        <v>62</v>
      </c>
      <c r="D97" s="18" t="s">
        <v>162</v>
      </c>
      <c r="E97" s="18"/>
      <c r="F97" s="7">
        <f t="shared" si="12"/>
        <v>1460.4</v>
      </c>
      <c r="G97" s="7">
        <f t="shared" si="12"/>
        <v>0</v>
      </c>
      <c r="H97" s="7">
        <f t="shared" si="12"/>
        <v>1460.4</v>
      </c>
    </row>
    <row r="98" spans="1:8" ht="33" customHeight="1">
      <c r="A98" s="13" t="s">
        <v>104</v>
      </c>
      <c r="B98" s="22" t="s">
        <v>35</v>
      </c>
      <c r="C98" s="22" t="s">
        <v>62</v>
      </c>
      <c r="D98" s="18" t="s">
        <v>163</v>
      </c>
      <c r="E98" s="18"/>
      <c r="F98" s="7">
        <f>F99+F100</f>
        <v>1460.4</v>
      </c>
      <c r="G98" s="7">
        <f>G99+G100</f>
        <v>0</v>
      </c>
      <c r="H98" s="7">
        <f>H99+H100</f>
        <v>1460.4</v>
      </c>
    </row>
    <row r="99" spans="1:8" ht="46.5">
      <c r="A99" s="13" t="s">
        <v>74</v>
      </c>
      <c r="B99" s="22" t="s">
        <v>35</v>
      </c>
      <c r="C99" s="22" t="s">
        <v>62</v>
      </c>
      <c r="D99" s="18" t="s">
        <v>163</v>
      </c>
      <c r="E99" s="18">
        <v>100</v>
      </c>
      <c r="F99" s="14">
        <f>'Лист1(МП)'!F80</f>
        <v>1414.4</v>
      </c>
      <c r="G99" s="14">
        <f>'Лист1(МП)'!G80</f>
        <v>0</v>
      </c>
      <c r="H99" s="14">
        <f>'Лист1(МП)'!H80</f>
        <v>1414.4</v>
      </c>
    </row>
    <row r="100" spans="1:8" ht="30.75">
      <c r="A100" s="13" t="s">
        <v>75</v>
      </c>
      <c r="B100" s="22" t="s">
        <v>35</v>
      </c>
      <c r="C100" s="22" t="s">
        <v>62</v>
      </c>
      <c r="D100" s="18" t="s">
        <v>163</v>
      </c>
      <c r="E100" s="18">
        <v>200</v>
      </c>
      <c r="F100" s="14">
        <f>'Лист1(МП)'!F81</f>
        <v>46</v>
      </c>
      <c r="G100" s="14">
        <f>'Лист1(МП)'!G81</f>
        <v>0</v>
      </c>
      <c r="H100" s="14">
        <f>'Лист1(МП)'!H81</f>
        <v>46</v>
      </c>
    </row>
    <row r="101" spans="1:8" ht="108.75">
      <c r="A101" s="31" t="s">
        <v>252</v>
      </c>
      <c r="B101" s="22" t="s">
        <v>35</v>
      </c>
      <c r="C101" s="22" t="s">
        <v>62</v>
      </c>
      <c r="D101" s="18" t="s">
        <v>164</v>
      </c>
      <c r="E101" s="18"/>
      <c r="F101" s="14">
        <f aca="true" t="shared" si="13" ref="F101:H102">F102</f>
        <v>58</v>
      </c>
      <c r="G101" s="14">
        <f t="shared" si="13"/>
        <v>0</v>
      </c>
      <c r="H101" s="14">
        <f t="shared" si="13"/>
        <v>58</v>
      </c>
    </row>
    <row r="102" spans="1:8" ht="30.75">
      <c r="A102" s="13" t="s">
        <v>120</v>
      </c>
      <c r="B102" s="22" t="s">
        <v>35</v>
      </c>
      <c r="C102" s="22" t="s">
        <v>62</v>
      </c>
      <c r="D102" s="18" t="s">
        <v>165</v>
      </c>
      <c r="E102" s="18"/>
      <c r="F102" s="14">
        <f t="shared" si="13"/>
        <v>58</v>
      </c>
      <c r="G102" s="14">
        <f t="shared" si="13"/>
        <v>0</v>
      </c>
      <c r="H102" s="14">
        <f t="shared" si="13"/>
        <v>58</v>
      </c>
    </row>
    <row r="103" spans="1:8" ht="30.75">
      <c r="A103" s="13" t="s">
        <v>75</v>
      </c>
      <c r="B103" s="22" t="s">
        <v>35</v>
      </c>
      <c r="C103" s="22" t="s">
        <v>62</v>
      </c>
      <c r="D103" s="18" t="s">
        <v>165</v>
      </c>
      <c r="E103" s="18">
        <v>200</v>
      </c>
      <c r="F103" s="14">
        <f>'Лист1(МП)'!F84</f>
        <v>58</v>
      </c>
      <c r="G103" s="14">
        <f>'Лист1(МП)'!G84</f>
        <v>0</v>
      </c>
      <c r="H103" s="14">
        <f>'Лист1(МП)'!H84</f>
        <v>58</v>
      </c>
    </row>
    <row r="104" spans="1:8" ht="62.25">
      <c r="A104" s="13" t="s">
        <v>285</v>
      </c>
      <c r="B104" s="22" t="s">
        <v>35</v>
      </c>
      <c r="C104" s="22" t="s">
        <v>62</v>
      </c>
      <c r="D104" s="18" t="s">
        <v>287</v>
      </c>
      <c r="E104" s="6"/>
      <c r="F104" s="14">
        <f aca="true" t="shared" si="14" ref="F104:H105">F105</f>
        <v>240</v>
      </c>
      <c r="G104" s="14">
        <f t="shared" si="14"/>
        <v>0</v>
      </c>
      <c r="H104" s="14">
        <f t="shared" si="14"/>
        <v>240</v>
      </c>
    </row>
    <row r="105" spans="1:8" ht="46.5">
      <c r="A105" s="13" t="s">
        <v>286</v>
      </c>
      <c r="B105" s="22" t="s">
        <v>35</v>
      </c>
      <c r="C105" s="22" t="s">
        <v>62</v>
      </c>
      <c r="D105" s="18" t="s">
        <v>288</v>
      </c>
      <c r="E105" s="6"/>
      <c r="F105" s="14">
        <f t="shared" si="14"/>
        <v>240</v>
      </c>
      <c r="G105" s="14">
        <f t="shared" si="14"/>
        <v>0</v>
      </c>
      <c r="H105" s="14">
        <f t="shared" si="14"/>
        <v>240</v>
      </c>
    </row>
    <row r="106" spans="1:8" ht="62.25">
      <c r="A106" s="13" t="s">
        <v>324</v>
      </c>
      <c r="B106" s="22" t="s">
        <v>35</v>
      </c>
      <c r="C106" s="22" t="s">
        <v>62</v>
      </c>
      <c r="D106" s="18" t="s">
        <v>288</v>
      </c>
      <c r="E106" s="6" t="s">
        <v>16</v>
      </c>
      <c r="F106" s="14">
        <f>'Лист1(пер.полн.)'!F43</f>
        <v>240</v>
      </c>
      <c r="G106" s="14">
        <f>'Лист1(пер.полн.)'!G43</f>
        <v>0</v>
      </c>
      <c r="H106" s="14">
        <f>'Лист1(пер.полн.)'!H43</f>
        <v>240</v>
      </c>
    </row>
    <row r="107" spans="1:8" ht="46.5">
      <c r="A107" s="34" t="s">
        <v>134</v>
      </c>
      <c r="B107" s="22" t="s">
        <v>35</v>
      </c>
      <c r="C107" s="22" t="s">
        <v>62</v>
      </c>
      <c r="D107" s="7" t="s">
        <v>171</v>
      </c>
      <c r="E107" s="37"/>
      <c r="F107" s="7">
        <f>F108</f>
        <v>10.4</v>
      </c>
      <c r="G107" s="7">
        <f aca="true" t="shared" si="15" ref="G107:H109">G108</f>
        <v>0</v>
      </c>
      <c r="H107" s="7">
        <f t="shared" si="15"/>
        <v>10.4</v>
      </c>
    </row>
    <row r="108" spans="1:8" ht="30.75">
      <c r="A108" s="34" t="s">
        <v>135</v>
      </c>
      <c r="B108" s="22" t="s">
        <v>35</v>
      </c>
      <c r="C108" s="22" t="s">
        <v>62</v>
      </c>
      <c r="D108" s="7" t="s">
        <v>172</v>
      </c>
      <c r="E108" s="37"/>
      <c r="F108" s="7">
        <f>F109</f>
        <v>10.4</v>
      </c>
      <c r="G108" s="7">
        <f t="shared" si="15"/>
        <v>0</v>
      </c>
      <c r="H108" s="7">
        <f t="shared" si="15"/>
        <v>10.4</v>
      </c>
    </row>
    <row r="109" spans="1:8" ht="50.25">
      <c r="A109" s="38" t="s">
        <v>136</v>
      </c>
      <c r="B109" s="22" t="s">
        <v>35</v>
      </c>
      <c r="C109" s="22" t="s">
        <v>62</v>
      </c>
      <c r="D109" s="7" t="s">
        <v>173</v>
      </c>
      <c r="E109" s="37"/>
      <c r="F109" s="7">
        <f>F110</f>
        <v>10.4</v>
      </c>
      <c r="G109" s="7">
        <f t="shared" si="15"/>
        <v>0</v>
      </c>
      <c r="H109" s="7">
        <f t="shared" si="15"/>
        <v>10.4</v>
      </c>
    </row>
    <row r="110" spans="1:8" ht="19.5" customHeight="1">
      <c r="A110" s="34" t="s">
        <v>137</v>
      </c>
      <c r="B110" s="22" t="s">
        <v>35</v>
      </c>
      <c r="C110" s="22" t="s">
        <v>62</v>
      </c>
      <c r="D110" s="37" t="s">
        <v>173</v>
      </c>
      <c r="E110" s="37">
        <v>540</v>
      </c>
      <c r="F110" s="14">
        <f>'Лист1(МП)'!F88</f>
        <v>10.4</v>
      </c>
      <c r="G110" s="14">
        <f>'Лист1(МП)'!G88</f>
        <v>0</v>
      </c>
      <c r="H110" s="14">
        <f>'Лист1(МП)'!H88</f>
        <v>10.4</v>
      </c>
    </row>
    <row r="111" spans="1:8" s="44" customFormat="1" ht="46.5">
      <c r="A111" s="12" t="s">
        <v>70</v>
      </c>
      <c r="B111" s="19" t="s">
        <v>35</v>
      </c>
      <c r="C111" s="15">
        <v>14</v>
      </c>
      <c r="D111" s="32"/>
      <c r="E111" s="3"/>
      <c r="F111" s="10">
        <f>F112+F115+F118</f>
        <v>22.9</v>
      </c>
      <c r="G111" s="10">
        <f>G112+G115+G118</f>
        <v>0</v>
      </c>
      <c r="H111" s="10">
        <f>H112+H115+H118</f>
        <v>22.9</v>
      </c>
    </row>
    <row r="112" spans="1:8" ht="46.5">
      <c r="A112" s="31" t="s">
        <v>373</v>
      </c>
      <c r="B112" s="22" t="s">
        <v>35</v>
      </c>
      <c r="C112" s="18">
        <v>14</v>
      </c>
      <c r="D112" s="18" t="s">
        <v>233</v>
      </c>
      <c r="E112" s="18"/>
      <c r="F112" s="14">
        <f aca="true" t="shared" si="16" ref="F112:H113">F113</f>
        <v>8</v>
      </c>
      <c r="G112" s="14">
        <f t="shared" si="16"/>
        <v>0</v>
      </c>
      <c r="H112" s="14">
        <f t="shared" si="16"/>
        <v>8</v>
      </c>
    </row>
    <row r="113" spans="1:8" ht="30.75">
      <c r="A113" s="13" t="s">
        <v>120</v>
      </c>
      <c r="B113" s="22" t="s">
        <v>35</v>
      </c>
      <c r="C113" s="18">
        <v>14</v>
      </c>
      <c r="D113" s="18" t="s">
        <v>232</v>
      </c>
      <c r="E113" s="18"/>
      <c r="F113" s="14">
        <f t="shared" si="16"/>
        <v>8</v>
      </c>
      <c r="G113" s="14">
        <f t="shared" si="16"/>
        <v>0</v>
      </c>
      <c r="H113" s="14">
        <f t="shared" si="16"/>
        <v>8</v>
      </c>
    </row>
    <row r="114" spans="1:8" ht="30.75">
      <c r="A114" s="13" t="s">
        <v>75</v>
      </c>
      <c r="B114" s="22" t="s">
        <v>35</v>
      </c>
      <c r="C114" s="18">
        <v>14</v>
      </c>
      <c r="D114" s="18" t="s">
        <v>232</v>
      </c>
      <c r="E114" s="18">
        <v>200</v>
      </c>
      <c r="F114" s="14">
        <f>'Лист1(МП)'!F92</f>
        <v>8</v>
      </c>
      <c r="G114" s="14">
        <f>'Лист1(МП)'!G92</f>
        <v>0</v>
      </c>
      <c r="H114" s="14">
        <f>'Лист1(МП)'!H92</f>
        <v>8</v>
      </c>
    </row>
    <row r="115" spans="1:8" ht="62.25">
      <c r="A115" s="31" t="s">
        <v>277</v>
      </c>
      <c r="B115" s="22" t="s">
        <v>35</v>
      </c>
      <c r="C115" s="18">
        <v>14</v>
      </c>
      <c r="D115" s="18" t="s">
        <v>234</v>
      </c>
      <c r="E115" s="18"/>
      <c r="F115" s="14">
        <f aca="true" t="shared" si="17" ref="F115:H116">F116</f>
        <v>10</v>
      </c>
      <c r="G115" s="14">
        <f t="shared" si="17"/>
        <v>0</v>
      </c>
      <c r="H115" s="14">
        <f t="shared" si="17"/>
        <v>10</v>
      </c>
    </row>
    <row r="116" spans="1:8" ht="30.75">
      <c r="A116" s="13" t="s">
        <v>120</v>
      </c>
      <c r="B116" s="22" t="s">
        <v>35</v>
      </c>
      <c r="C116" s="18">
        <v>14</v>
      </c>
      <c r="D116" s="18" t="s">
        <v>235</v>
      </c>
      <c r="E116" s="18"/>
      <c r="F116" s="14">
        <f t="shared" si="17"/>
        <v>10</v>
      </c>
      <c r="G116" s="14">
        <f t="shared" si="17"/>
        <v>0</v>
      </c>
      <c r="H116" s="14">
        <f t="shared" si="17"/>
        <v>10</v>
      </c>
    </row>
    <row r="117" spans="1:8" ht="30.75">
      <c r="A117" s="13" t="s">
        <v>75</v>
      </c>
      <c r="B117" s="22" t="s">
        <v>35</v>
      </c>
      <c r="C117" s="18">
        <v>14</v>
      </c>
      <c r="D117" s="18" t="s">
        <v>235</v>
      </c>
      <c r="E117" s="18">
        <v>200</v>
      </c>
      <c r="F117" s="14">
        <f>'Лист1(МП)'!F95</f>
        <v>10</v>
      </c>
      <c r="G117" s="14">
        <f>'Лист1(МП)'!G95</f>
        <v>0</v>
      </c>
      <c r="H117" s="14">
        <f>'Лист1(МП)'!H95</f>
        <v>10</v>
      </c>
    </row>
    <row r="118" spans="1:8" ht="46.5">
      <c r="A118" s="34" t="s">
        <v>134</v>
      </c>
      <c r="B118" s="67" t="s">
        <v>35</v>
      </c>
      <c r="C118" s="33" t="s">
        <v>230</v>
      </c>
      <c r="D118" s="7" t="s">
        <v>171</v>
      </c>
      <c r="E118" s="7"/>
      <c r="F118" s="7">
        <f>F119</f>
        <v>4.9</v>
      </c>
      <c r="G118" s="7">
        <f aca="true" t="shared" si="18" ref="G118:H120">G119</f>
        <v>0</v>
      </c>
      <c r="H118" s="7">
        <f t="shared" si="18"/>
        <v>4.9</v>
      </c>
    </row>
    <row r="119" spans="1:8" ht="30.75">
      <c r="A119" s="34" t="s">
        <v>135</v>
      </c>
      <c r="B119" s="67" t="s">
        <v>35</v>
      </c>
      <c r="C119" s="33" t="s">
        <v>230</v>
      </c>
      <c r="D119" s="7" t="s">
        <v>172</v>
      </c>
      <c r="E119" s="7"/>
      <c r="F119" s="7">
        <f>F120</f>
        <v>4.9</v>
      </c>
      <c r="G119" s="7">
        <f t="shared" si="18"/>
        <v>0</v>
      </c>
      <c r="H119" s="7">
        <f t="shared" si="18"/>
        <v>4.9</v>
      </c>
    </row>
    <row r="120" spans="1:8" ht="50.25">
      <c r="A120" s="38" t="s">
        <v>136</v>
      </c>
      <c r="B120" s="67" t="s">
        <v>35</v>
      </c>
      <c r="C120" s="33" t="s">
        <v>230</v>
      </c>
      <c r="D120" s="7" t="s">
        <v>173</v>
      </c>
      <c r="E120" s="7"/>
      <c r="F120" s="7">
        <f>F121</f>
        <v>4.9</v>
      </c>
      <c r="G120" s="7">
        <f t="shared" si="18"/>
        <v>0</v>
      </c>
      <c r="H120" s="7">
        <f t="shared" si="18"/>
        <v>4.9</v>
      </c>
    </row>
    <row r="121" spans="1:8" ht="19.5" customHeight="1">
      <c r="A121" s="34" t="s">
        <v>137</v>
      </c>
      <c r="B121" s="67" t="s">
        <v>35</v>
      </c>
      <c r="C121" s="33" t="s">
        <v>230</v>
      </c>
      <c r="D121" s="7" t="s">
        <v>173</v>
      </c>
      <c r="E121" s="7">
        <v>540</v>
      </c>
      <c r="F121" s="69">
        <f>'Лист1(МП)'!F99</f>
        <v>4.9</v>
      </c>
      <c r="G121" s="69">
        <f>'Лист1(МП)'!G99</f>
        <v>0</v>
      </c>
      <c r="H121" s="69">
        <f>'Лист1(МП)'!H99</f>
        <v>4.9</v>
      </c>
    </row>
    <row r="122" spans="1:8" ht="15">
      <c r="A122" s="12" t="s">
        <v>14</v>
      </c>
      <c r="B122" s="19" t="s">
        <v>36</v>
      </c>
      <c r="C122" s="15"/>
      <c r="D122" s="15"/>
      <c r="E122" s="15"/>
      <c r="F122" s="16">
        <f>F123+F136+F141+F155</f>
        <v>5348.200000000001</v>
      </c>
      <c r="G122" s="16">
        <f>G123+G136+G141+G155</f>
        <v>708.0999999999999</v>
      </c>
      <c r="H122" s="16">
        <f>H123+H136+H141+H155</f>
        <v>6056.3</v>
      </c>
    </row>
    <row r="123" spans="1:8" s="44" customFormat="1" ht="15">
      <c r="A123" s="12" t="s">
        <v>45</v>
      </c>
      <c r="B123" s="19" t="s">
        <v>36</v>
      </c>
      <c r="C123" s="19" t="s">
        <v>37</v>
      </c>
      <c r="D123" s="15"/>
      <c r="E123" s="15"/>
      <c r="F123" s="45">
        <f>F124+F132+F129</f>
        <v>1144.7</v>
      </c>
      <c r="G123" s="45">
        <f>G124+G132+G129</f>
        <v>0</v>
      </c>
      <c r="H123" s="45">
        <f>H124+H132+H129</f>
        <v>1144.7</v>
      </c>
    </row>
    <row r="124" spans="1:8" ht="62.25">
      <c r="A124" s="13" t="s">
        <v>9</v>
      </c>
      <c r="B124" s="22" t="s">
        <v>36</v>
      </c>
      <c r="C124" s="22" t="s">
        <v>37</v>
      </c>
      <c r="D124" s="6" t="s">
        <v>142</v>
      </c>
      <c r="E124" s="18"/>
      <c r="F124" s="7">
        <f aca="true" t="shared" si="19" ref="F124:H125">F125</f>
        <v>982.7</v>
      </c>
      <c r="G124" s="7">
        <f t="shared" si="19"/>
        <v>0</v>
      </c>
      <c r="H124" s="7">
        <f t="shared" si="19"/>
        <v>982.7</v>
      </c>
    </row>
    <row r="125" spans="1:8" ht="30.75">
      <c r="A125" s="5" t="s">
        <v>82</v>
      </c>
      <c r="B125" s="6" t="s">
        <v>36</v>
      </c>
      <c r="C125" s="6" t="s">
        <v>37</v>
      </c>
      <c r="D125" s="6" t="s">
        <v>143</v>
      </c>
      <c r="E125" s="14"/>
      <c r="F125" s="7">
        <f t="shared" si="19"/>
        <v>982.7</v>
      </c>
      <c r="G125" s="7">
        <f t="shared" si="19"/>
        <v>0</v>
      </c>
      <c r="H125" s="7">
        <f t="shared" si="19"/>
        <v>982.7</v>
      </c>
    </row>
    <row r="126" spans="1:8" ht="30.75">
      <c r="A126" s="5" t="s">
        <v>83</v>
      </c>
      <c r="B126" s="6" t="s">
        <v>36</v>
      </c>
      <c r="C126" s="6" t="s">
        <v>37</v>
      </c>
      <c r="D126" s="6" t="s">
        <v>144</v>
      </c>
      <c r="E126" s="18"/>
      <c r="F126" s="7">
        <f>F127+F128</f>
        <v>982.7</v>
      </c>
      <c r="G126" s="7">
        <f>G127+G128</f>
        <v>0</v>
      </c>
      <c r="H126" s="7">
        <f>H127+H128</f>
        <v>982.7</v>
      </c>
    </row>
    <row r="127" spans="1:8" ht="46.5">
      <c r="A127" s="13" t="s">
        <v>74</v>
      </c>
      <c r="B127" s="6" t="s">
        <v>36</v>
      </c>
      <c r="C127" s="6" t="s">
        <v>37</v>
      </c>
      <c r="D127" s="6" t="s">
        <v>144</v>
      </c>
      <c r="E127" s="6" t="s">
        <v>16</v>
      </c>
      <c r="F127" s="14">
        <f>'Лист1(МП)'!F105</f>
        <v>928.1</v>
      </c>
      <c r="G127" s="14">
        <f>'Лист1(МП)'!G105</f>
        <v>0</v>
      </c>
      <c r="H127" s="14">
        <f>'Лист1(МП)'!H105</f>
        <v>928.1</v>
      </c>
    </row>
    <row r="128" spans="1:8" ht="30.75">
      <c r="A128" s="13" t="s">
        <v>75</v>
      </c>
      <c r="B128" s="6" t="s">
        <v>36</v>
      </c>
      <c r="C128" s="6" t="s">
        <v>37</v>
      </c>
      <c r="D128" s="6" t="s">
        <v>144</v>
      </c>
      <c r="E128" s="6" t="s">
        <v>17</v>
      </c>
      <c r="F128" s="14">
        <f>'Лист1(МП)'!F106</f>
        <v>54.6</v>
      </c>
      <c r="G128" s="14">
        <f>'Лист1(МП)'!G106</f>
        <v>0</v>
      </c>
      <c r="H128" s="14">
        <f>'Лист1(МП)'!H106</f>
        <v>54.6</v>
      </c>
    </row>
    <row r="129" spans="1:8" ht="62.25">
      <c r="A129" s="13" t="s">
        <v>285</v>
      </c>
      <c r="B129" s="22" t="s">
        <v>36</v>
      </c>
      <c r="C129" s="6" t="s">
        <v>37</v>
      </c>
      <c r="D129" s="18" t="s">
        <v>287</v>
      </c>
      <c r="E129" s="6"/>
      <c r="F129" s="14">
        <f aca="true" t="shared" si="20" ref="F129:H130">F130</f>
        <v>140</v>
      </c>
      <c r="G129" s="14">
        <f t="shared" si="20"/>
        <v>0</v>
      </c>
      <c r="H129" s="14">
        <f t="shared" si="20"/>
        <v>140</v>
      </c>
    </row>
    <row r="130" spans="1:8" ht="46.5">
      <c r="A130" s="13" t="s">
        <v>286</v>
      </c>
      <c r="B130" s="22" t="s">
        <v>36</v>
      </c>
      <c r="C130" s="6" t="s">
        <v>37</v>
      </c>
      <c r="D130" s="18" t="s">
        <v>288</v>
      </c>
      <c r="E130" s="6"/>
      <c r="F130" s="14">
        <f t="shared" si="20"/>
        <v>140</v>
      </c>
      <c r="G130" s="14">
        <f t="shared" si="20"/>
        <v>0</v>
      </c>
      <c r="H130" s="14">
        <f t="shared" si="20"/>
        <v>140</v>
      </c>
    </row>
    <row r="131" spans="1:8" ht="62.25">
      <c r="A131" s="13" t="s">
        <v>324</v>
      </c>
      <c r="B131" s="22" t="s">
        <v>36</v>
      </c>
      <c r="C131" s="6" t="s">
        <v>37</v>
      </c>
      <c r="D131" s="18" t="s">
        <v>288</v>
      </c>
      <c r="E131" s="6" t="s">
        <v>16</v>
      </c>
      <c r="F131" s="14">
        <f>'Лист1(пер.полн.)'!F48</f>
        <v>140</v>
      </c>
      <c r="G131" s="14">
        <f>'Лист1(пер.полн.)'!G48</f>
        <v>0</v>
      </c>
      <c r="H131" s="14">
        <f>'Лист1(пер.полн.)'!H48</f>
        <v>140</v>
      </c>
    </row>
    <row r="132" spans="1:8" ht="29.25" customHeight="1">
      <c r="A132" s="13" t="s">
        <v>99</v>
      </c>
      <c r="B132" s="22" t="s">
        <v>36</v>
      </c>
      <c r="C132" s="6" t="s">
        <v>37</v>
      </c>
      <c r="D132" s="18" t="s">
        <v>168</v>
      </c>
      <c r="E132" s="18"/>
      <c r="F132" s="7">
        <f>F133</f>
        <v>22</v>
      </c>
      <c r="G132" s="7">
        <f aca="true" t="shared" si="21" ref="G132:H134">G133</f>
        <v>0</v>
      </c>
      <c r="H132" s="7">
        <f t="shared" si="21"/>
        <v>22</v>
      </c>
    </row>
    <row r="133" spans="1:8" ht="15">
      <c r="A133" s="13" t="s">
        <v>138</v>
      </c>
      <c r="B133" s="22" t="s">
        <v>36</v>
      </c>
      <c r="C133" s="43" t="s">
        <v>37</v>
      </c>
      <c r="D133" s="6" t="s">
        <v>176</v>
      </c>
      <c r="F133" s="39">
        <f>F134</f>
        <v>22</v>
      </c>
      <c r="G133" s="39">
        <f t="shared" si="21"/>
        <v>0</v>
      </c>
      <c r="H133" s="39">
        <f t="shared" si="21"/>
        <v>22</v>
      </c>
    </row>
    <row r="134" spans="1:8" ht="15">
      <c r="A134" s="13" t="s">
        <v>139</v>
      </c>
      <c r="B134" s="22" t="s">
        <v>36</v>
      </c>
      <c r="C134" s="43" t="s">
        <v>37</v>
      </c>
      <c r="D134" s="6" t="s">
        <v>325</v>
      </c>
      <c r="F134" s="39">
        <f>F135</f>
        <v>22</v>
      </c>
      <c r="G134" s="39">
        <f t="shared" si="21"/>
        <v>0</v>
      </c>
      <c r="H134" s="39">
        <f t="shared" si="21"/>
        <v>22</v>
      </c>
    </row>
    <row r="135" spans="1:8" ht="30.75">
      <c r="A135" s="13" t="s">
        <v>75</v>
      </c>
      <c r="B135" s="22" t="s">
        <v>36</v>
      </c>
      <c r="C135" s="43" t="s">
        <v>37</v>
      </c>
      <c r="D135" s="6" t="s">
        <v>325</v>
      </c>
      <c r="E135" s="14">
        <v>200</v>
      </c>
      <c r="F135" s="7">
        <f>'Лист1(пер.полн.)'!F52</f>
        <v>22</v>
      </c>
      <c r="G135" s="7">
        <f>'Лист1(пер.полн.)'!G52</f>
        <v>0</v>
      </c>
      <c r="H135" s="7">
        <f>'Лист1(пер.полн.)'!H52</f>
        <v>22</v>
      </c>
    </row>
    <row r="136" spans="1:8" s="44" customFormat="1" ht="15">
      <c r="A136" s="53" t="s">
        <v>231</v>
      </c>
      <c r="B136" s="61" t="s">
        <v>36</v>
      </c>
      <c r="C136" s="62" t="s">
        <v>52</v>
      </c>
      <c r="D136" s="63"/>
      <c r="E136" s="63"/>
      <c r="F136" s="63">
        <f>F137</f>
        <v>737.1</v>
      </c>
      <c r="G136" s="63">
        <f>G137</f>
        <v>0</v>
      </c>
      <c r="H136" s="63">
        <f>H137</f>
        <v>737.1</v>
      </c>
    </row>
    <row r="137" spans="1:8" ht="46.5">
      <c r="A137" s="34" t="s">
        <v>134</v>
      </c>
      <c r="B137" s="35" t="s">
        <v>36</v>
      </c>
      <c r="C137" s="36" t="s">
        <v>52</v>
      </c>
      <c r="D137" s="37" t="s">
        <v>171</v>
      </c>
      <c r="E137" s="37"/>
      <c r="F137" s="37">
        <f>F139</f>
        <v>737.1</v>
      </c>
      <c r="G137" s="37">
        <f>G139</f>
        <v>0</v>
      </c>
      <c r="H137" s="37">
        <f>H139</f>
        <v>737.1</v>
      </c>
    </row>
    <row r="138" spans="1:8" ht="30.75">
      <c r="A138" s="34" t="s">
        <v>135</v>
      </c>
      <c r="B138" s="35" t="s">
        <v>36</v>
      </c>
      <c r="C138" s="36" t="s">
        <v>52</v>
      </c>
      <c r="D138" s="37" t="s">
        <v>172</v>
      </c>
      <c r="E138" s="37"/>
      <c r="F138" s="37">
        <f aca="true" t="shared" si="22" ref="F138:H139">F139</f>
        <v>737.1</v>
      </c>
      <c r="G138" s="37">
        <f t="shared" si="22"/>
        <v>0</v>
      </c>
      <c r="H138" s="37">
        <f t="shared" si="22"/>
        <v>737.1</v>
      </c>
    </row>
    <row r="139" spans="1:8" ht="50.25">
      <c r="A139" s="38" t="s">
        <v>136</v>
      </c>
      <c r="B139" s="35" t="s">
        <v>36</v>
      </c>
      <c r="C139" s="36" t="s">
        <v>52</v>
      </c>
      <c r="D139" s="37" t="s">
        <v>173</v>
      </c>
      <c r="E139" s="37"/>
      <c r="F139" s="37">
        <f t="shared" si="22"/>
        <v>737.1</v>
      </c>
      <c r="G139" s="37">
        <f t="shared" si="22"/>
        <v>0</v>
      </c>
      <c r="H139" s="37">
        <f t="shared" si="22"/>
        <v>737.1</v>
      </c>
    </row>
    <row r="140" spans="1:8" ht="19.5" customHeight="1">
      <c r="A140" s="34" t="s">
        <v>137</v>
      </c>
      <c r="B140" s="35" t="s">
        <v>36</v>
      </c>
      <c r="C140" s="36" t="s">
        <v>52</v>
      </c>
      <c r="D140" s="37" t="s">
        <v>173</v>
      </c>
      <c r="E140" s="37">
        <v>540</v>
      </c>
      <c r="F140" s="14">
        <f>'Лист1(МП)'!F111</f>
        <v>737.1</v>
      </c>
      <c r="G140" s="14">
        <f>'Лист1(МП)'!G111</f>
        <v>0</v>
      </c>
      <c r="H140" s="14">
        <f>'Лист1(МП)'!H111</f>
        <v>737.1</v>
      </c>
    </row>
    <row r="141" spans="1:8" s="44" customFormat="1" ht="15">
      <c r="A141" s="12" t="s">
        <v>102</v>
      </c>
      <c r="B141" s="19" t="s">
        <v>36</v>
      </c>
      <c r="C141" s="3" t="s">
        <v>44</v>
      </c>
      <c r="D141" s="15"/>
      <c r="E141" s="15"/>
      <c r="F141" s="4">
        <f>F142+F147+F151</f>
        <v>3116.4</v>
      </c>
      <c r="G141" s="4">
        <f>G142+G147+G151</f>
        <v>708.0999999999999</v>
      </c>
      <c r="H141" s="4">
        <f>H142+H147+H151</f>
        <v>3824.5</v>
      </c>
    </row>
    <row r="142" spans="1:8" ht="46.5">
      <c r="A142" s="13" t="s">
        <v>279</v>
      </c>
      <c r="B142" s="22" t="s">
        <v>36</v>
      </c>
      <c r="C142" s="6" t="s">
        <v>44</v>
      </c>
      <c r="D142" s="18" t="s">
        <v>245</v>
      </c>
      <c r="E142" s="18"/>
      <c r="F142" s="7">
        <f aca="true" t="shared" si="23" ref="F142:H143">F143</f>
        <v>1019</v>
      </c>
      <c r="G142" s="7">
        <f t="shared" si="23"/>
        <v>0</v>
      </c>
      <c r="H142" s="7">
        <f t="shared" si="23"/>
        <v>1019</v>
      </c>
    </row>
    <row r="143" spans="1:8" ht="62.25">
      <c r="A143" s="13" t="s">
        <v>280</v>
      </c>
      <c r="B143" s="22" t="s">
        <v>36</v>
      </c>
      <c r="C143" s="6" t="s">
        <v>44</v>
      </c>
      <c r="D143" s="18" t="s">
        <v>246</v>
      </c>
      <c r="E143" s="18"/>
      <c r="F143" s="7">
        <f t="shared" si="23"/>
        <v>1019</v>
      </c>
      <c r="G143" s="7">
        <f t="shared" si="23"/>
        <v>0</v>
      </c>
      <c r="H143" s="7">
        <f t="shared" si="23"/>
        <v>1019</v>
      </c>
    </row>
    <row r="144" spans="1:8" ht="46.5">
      <c r="A144" s="13" t="s">
        <v>278</v>
      </c>
      <c r="B144" s="22" t="s">
        <v>36</v>
      </c>
      <c r="C144" s="6" t="s">
        <v>44</v>
      </c>
      <c r="D144" s="18" t="s">
        <v>256</v>
      </c>
      <c r="E144" s="18"/>
      <c r="F144" s="7">
        <f>F145+F146</f>
        <v>1019</v>
      </c>
      <c r="G144" s="7">
        <f>G145+G146</f>
        <v>0</v>
      </c>
      <c r="H144" s="7">
        <f>H145+H146</f>
        <v>1019</v>
      </c>
    </row>
    <row r="145" spans="1:8" ht="35.25" customHeight="1">
      <c r="A145" s="13" t="s">
        <v>326</v>
      </c>
      <c r="B145" s="22" t="s">
        <v>36</v>
      </c>
      <c r="C145" s="43" t="s">
        <v>44</v>
      </c>
      <c r="D145" s="18" t="s">
        <v>256</v>
      </c>
      <c r="E145" s="6" t="s">
        <v>17</v>
      </c>
      <c r="F145" s="7">
        <f>'Лист1(пер.полн.)'!F57</f>
        <v>968</v>
      </c>
      <c r="G145" s="7">
        <f>'Лист1(пер.полн.)'!G57</f>
        <v>0</v>
      </c>
      <c r="H145" s="7">
        <f>'Лист1(пер.полн.)'!H57</f>
        <v>968</v>
      </c>
    </row>
    <row r="146" spans="1:8" ht="31.5" customHeight="1">
      <c r="A146" s="13" t="s">
        <v>348</v>
      </c>
      <c r="B146" s="22" t="s">
        <v>36</v>
      </c>
      <c r="C146" s="6" t="s">
        <v>44</v>
      </c>
      <c r="D146" s="18" t="s">
        <v>256</v>
      </c>
      <c r="E146" s="18">
        <v>200</v>
      </c>
      <c r="F146" s="7">
        <f>'Лист1(МП)'!F116</f>
        <v>51</v>
      </c>
      <c r="G146" s="7">
        <f>'Лист1(МП)'!G116</f>
        <v>0</v>
      </c>
      <c r="H146" s="7">
        <f>'Лист1(МП)'!H116</f>
        <v>51</v>
      </c>
    </row>
    <row r="147" spans="1:8" ht="30.75">
      <c r="A147" s="13" t="s">
        <v>99</v>
      </c>
      <c r="B147" s="22" t="s">
        <v>36</v>
      </c>
      <c r="C147" s="6" t="s">
        <v>44</v>
      </c>
      <c r="D147" s="18" t="s">
        <v>168</v>
      </c>
      <c r="E147" s="18"/>
      <c r="F147" s="7">
        <f>F148</f>
        <v>1747.4</v>
      </c>
      <c r="G147" s="7">
        <f aca="true" t="shared" si="24" ref="G147:H149">G148</f>
        <v>708.0999999999999</v>
      </c>
      <c r="H147" s="7">
        <f t="shared" si="24"/>
        <v>2455.5</v>
      </c>
    </row>
    <row r="148" spans="1:8" ht="30.75">
      <c r="A148" s="13" t="s">
        <v>103</v>
      </c>
      <c r="B148" s="22" t="s">
        <v>36</v>
      </c>
      <c r="C148" s="6" t="s">
        <v>44</v>
      </c>
      <c r="D148" s="18" t="s">
        <v>169</v>
      </c>
      <c r="E148" s="18"/>
      <c r="F148" s="7">
        <f>F149</f>
        <v>1747.4</v>
      </c>
      <c r="G148" s="7">
        <f t="shared" si="24"/>
        <v>708.0999999999999</v>
      </c>
      <c r="H148" s="7">
        <f t="shared" si="24"/>
        <v>2455.5</v>
      </c>
    </row>
    <row r="149" spans="1:8" ht="46.5">
      <c r="A149" s="13" t="s">
        <v>112</v>
      </c>
      <c r="B149" s="22" t="s">
        <v>36</v>
      </c>
      <c r="C149" s="6" t="s">
        <v>44</v>
      </c>
      <c r="D149" s="18" t="s">
        <v>170</v>
      </c>
      <c r="E149" s="18"/>
      <c r="F149" s="7">
        <f>F150</f>
        <v>1747.4</v>
      </c>
      <c r="G149" s="7">
        <f t="shared" si="24"/>
        <v>708.0999999999999</v>
      </c>
      <c r="H149" s="7">
        <f t="shared" si="24"/>
        <v>2455.5</v>
      </c>
    </row>
    <row r="150" spans="1:8" ht="30.75">
      <c r="A150" s="13" t="s">
        <v>75</v>
      </c>
      <c r="B150" s="22" t="s">
        <v>36</v>
      </c>
      <c r="C150" s="6" t="s">
        <v>44</v>
      </c>
      <c r="D150" s="18" t="s">
        <v>170</v>
      </c>
      <c r="E150" s="18">
        <v>200</v>
      </c>
      <c r="F150" s="7">
        <f>'Лист1(МП)'!F120</f>
        <v>1747.4</v>
      </c>
      <c r="G150" s="7">
        <f>'Лист1(МП)'!G120</f>
        <v>708.0999999999999</v>
      </c>
      <c r="H150" s="7">
        <f>'Лист1(МП)'!H120</f>
        <v>2455.5</v>
      </c>
    </row>
    <row r="151" spans="1:8" ht="46.5">
      <c r="A151" s="34" t="s">
        <v>134</v>
      </c>
      <c r="B151" s="35" t="s">
        <v>36</v>
      </c>
      <c r="C151" s="36" t="s">
        <v>44</v>
      </c>
      <c r="D151" s="37" t="s">
        <v>171</v>
      </c>
      <c r="E151" s="37"/>
      <c r="F151" s="37">
        <f>F152</f>
        <v>350</v>
      </c>
      <c r="G151" s="37">
        <f aca="true" t="shared" si="25" ref="G151:H153">G152</f>
        <v>0</v>
      </c>
      <c r="H151" s="37">
        <f t="shared" si="25"/>
        <v>350</v>
      </c>
    </row>
    <row r="152" spans="1:8" ht="30.75">
      <c r="A152" s="34" t="s">
        <v>135</v>
      </c>
      <c r="B152" s="35" t="s">
        <v>36</v>
      </c>
      <c r="C152" s="36" t="s">
        <v>44</v>
      </c>
      <c r="D152" s="37" t="s">
        <v>172</v>
      </c>
      <c r="E152" s="37"/>
      <c r="F152" s="37">
        <f>F153</f>
        <v>350</v>
      </c>
      <c r="G152" s="37">
        <f t="shared" si="25"/>
        <v>0</v>
      </c>
      <c r="H152" s="37">
        <f t="shared" si="25"/>
        <v>350</v>
      </c>
    </row>
    <row r="153" spans="1:8" ht="50.25">
      <c r="A153" s="38" t="s">
        <v>136</v>
      </c>
      <c r="B153" s="35" t="s">
        <v>36</v>
      </c>
      <c r="C153" s="36" t="s">
        <v>44</v>
      </c>
      <c r="D153" s="37" t="s">
        <v>173</v>
      </c>
      <c r="E153" s="37"/>
      <c r="F153" s="37">
        <f>F154</f>
        <v>350</v>
      </c>
      <c r="G153" s="37">
        <f t="shared" si="25"/>
        <v>0</v>
      </c>
      <c r="H153" s="37">
        <f t="shared" si="25"/>
        <v>350</v>
      </c>
    </row>
    <row r="154" spans="1:8" ht="19.5" customHeight="1">
      <c r="A154" s="34" t="s">
        <v>137</v>
      </c>
      <c r="B154" s="35" t="s">
        <v>36</v>
      </c>
      <c r="C154" s="36" t="s">
        <v>44</v>
      </c>
      <c r="D154" s="37" t="s">
        <v>173</v>
      </c>
      <c r="E154" s="37">
        <v>540</v>
      </c>
      <c r="F154" s="14">
        <f>'Лист1(МП)'!F124</f>
        <v>350</v>
      </c>
      <c r="G154" s="14">
        <f>'Лист1(МП)'!G124</f>
        <v>0</v>
      </c>
      <c r="H154" s="14">
        <f>'Лист1(МП)'!H124</f>
        <v>350</v>
      </c>
    </row>
    <row r="155" spans="1:8" s="44" customFormat="1" ht="30.75">
      <c r="A155" s="12" t="s">
        <v>0</v>
      </c>
      <c r="B155" s="19" t="s">
        <v>36</v>
      </c>
      <c r="C155" s="15">
        <v>12</v>
      </c>
      <c r="D155" s="15"/>
      <c r="E155" s="15"/>
      <c r="F155" s="16">
        <f>F156+F159+F162+F166</f>
        <v>350</v>
      </c>
      <c r="G155" s="16">
        <f>G156+G159+G162+G166</f>
        <v>0</v>
      </c>
      <c r="H155" s="16">
        <f>H156+H159+H162+H166</f>
        <v>350</v>
      </c>
    </row>
    <row r="156" spans="1:8" ht="46.5">
      <c r="A156" s="30" t="s">
        <v>281</v>
      </c>
      <c r="B156" s="22" t="s">
        <v>36</v>
      </c>
      <c r="C156" s="18">
        <v>12</v>
      </c>
      <c r="D156" s="18" t="s">
        <v>166</v>
      </c>
      <c r="E156" s="18"/>
      <c r="F156" s="7">
        <f aca="true" t="shared" si="26" ref="F156:H157">F157</f>
        <v>28</v>
      </c>
      <c r="G156" s="7">
        <f t="shared" si="26"/>
        <v>0</v>
      </c>
      <c r="H156" s="7">
        <f t="shared" si="26"/>
        <v>28</v>
      </c>
    </row>
    <row r="157" spans="1:8" ht="30.75">
      <c r="A157" s="13" t="s">
        <v>120</v>
      </c>
      <c r="B157" s="22" t="s">
        <v>36</v>
      </c>
      <c r="C157" s="18">
        <v>12</v>
      </c>
      <c r="D157" s="18" t="s">
        <v>167</v>
      </c>
      <c r="E157" s="18"/>
      <c r="F157" s="7">
        <f t="shared" si="26"/>
        <v>28</v>
      </c>
      <c r="G157" s="7">
        <f t="shared" si="26"/>
        <v>0</v>
      </c>
      <c r="H157" s="7">
        <f t="shared" si="26"/>
        <v>28</v>
      </c>
    </row>
    <row r="158" spans="1:8" ht="30.75">
      <c r="A158" s="13" t="s">
        <v>75</v>
      </c>
      <c r="B158" s="22" t="s">
        <v>36</v>
      </c>
      <c r="C158" s="18">
        <v>12</v>
      </c>
      <c r="D158" s="18" t="s">
        <v>167</v>
      </c>
      <c r="E158" s="6" t="s">
        <v>17</v>
      </c>
      <c r="F158" s="7">
        <f>'Лист1(МП)'!F128</f>
        <v>28</v>
      </c>
      <c r="G158" s="7">
        <f>'Лист1(МП)'!G128</f>
        <v>0</v>
      </c>
      <c r="H158" s="7">
        <f>'Лист1(МП)'!H128</f>
        <v>28</v>
      </c>
    </row>
    <row r="159" spans="1:9" ht="46.5">
      <c r="A159" s="31" t="s">
        <v>282</v>
      </c>
      <c r="B159" s="6" t="s">
        <v>36</v>
      </c>
      <c r="C159" s="6" t="s">
        <v>68</v>
      </c>
      <c r="D159" s="6" t="s">
        <v>193</v>
      </c>
      <c r="E159" s="6"/>
      <c r="F159" s="7">
        <f aca="true" t="shared" si="27" ref="F159:H160">F160</f>
        <v>32</v>
      </c>
      <c r="G159" s="7">
        <f t="shared" si="27"/>
        <v>0</v>
      </c>
      <c r="H159" s="7">
        <f t="shared" si="27"/>
        <v>32</v>
      </c>
      <c r="I159" s="7"/>
    </row>
    <row r="160" spans="1:8" ht="30.75">
      <c r="A160" s="13" t="s">
        <v>120</v>
      </c>
      <c r="B160" s="6" t="s">
        <v>36</v>
      </c>
      <c r="C160" s="6" t="s">
        <v>68</v>
      </c>
      <c r="D160" s="6" t="s">
        <v>194</v>
      </c>
      <c r="E160" s="6"/>
      <c r="F160" s="7">
        <f t="shared" si="27"/>
        <v>32</v>
      </c>
      <c r="G160" s="7">
        <f t="shared" si="27"/>
        <v>0</v>
      </c>
      <c r="H160" s="7">
        <f t="shared" si="27"/>
        <v>32</v>
      </c>
    </row>
    <row r="161" spans="1:8" ht="30.75">
      <c r="A161" s="13" t="s">
        <v>75</v>
      </c>
      <c r="B161" s="6" t="s">
        <v>36</v>
      </c>
      <c r="C161" s="6" t="s">
        <v>68</v>
      </c>
      <c r="D161" s="6" t="s">
        <v>194</v>
      </c>
      <c r="E161" s="6" t="s">
        <v>17</v>
      </c>
      <c r="F161" s="7">
        <f>'Лист1(МП)'!F131</f>
        <v>32</v>
      </c>
      <c r="G161" s="7">
        <f>'Лист1(МП)'!G131</f>
        <v>0</v>
      </c>
      <c r="H161" s="7">
        <f>'Лист1(МП)'!H131</f>
        <v>32</v>
      </c>
    </row>
    <row r="162" spans="1:8" ht="30.75">
      <c r="A162" s="13" t="s">
        <v>99</v>
      </c>
      <c r="B162" s="22" t="s">
        <v>36</v>
      </c>
      <c r="C162" s="18">
        <v>12</v>
      </c>
      <c r="D162" s="6" t="s">
        <v>168</v>
      </c>
      <c r="E162" s="6"/>
      <c r="F162" s="47">
        <f>F163</f>
        <v>220</v>
      </c>
      <c r="G162" s="47">
        <f aca="true" t="shared" si="28" ref="G162:H164">G163</f>
        <v>0</v>
      </c>
      <c r="H162" s="47">
        <f t="shared" si="28"/>
        <v>220</v>
      </c>
    </row>
    <row r="163" spans="1:8" ht="30.75">
      <c r="A163" s="13" t="s">
        <v>100</v>
      </c>
      <c r="B163" s="22" t="s">
        <v>36</v>
      </c>
      <c r="C163" s="18">
        <v>12</v>
      </c>
      <c r="D163" s="6" t="s">
        <v>174</v>
      </c>
      <c r="E163" s="6"/>
      <c r="F163" s="47">
        <f>F164</f>
        <v>220</v>
      </c>
      <c r="G163" s="47">
        <f t="shared" si="28"/>
        <v>0</v>
      </c>
      <c r="H163" s="47">
        <f t="shared" si="28"/>
        <v>220</v>
      </c>
    </row>
    <row r="164" spans="1:8" ht="45.75" customHeight="1">
      <c r="A164" s="13" t="s">
        <v>101</v>
      </c>
      <c r="B164" s="22" t="s">
        <v>36</v>
      </c>
      <c r="C164" s="18">
        <v>12</v>
      </c>
      <c r="D164" s="6" t="s">
        <v>175</v>
      </c>
      <c r="E164" s="6"/>
      <c r="F164" s="7">
        <f>F165</f>
        <v>220</v>
      </c>
      <c r="G164" s="7">
        <f t="shared" si="28"/>
        <v>0</v>
      </c>
      <c r="H164" s="7">
        <f t="shared" si="28"/>
        <v>220</v>
      </c>
    </row>
    <row r="165" spans="1:8" ht="30.75">
      <c r="A165" s="13" t="s">
        <v>75</v>
      </c>
      <c r="B165" s="22" t="s">
        <v>36</v>
      </c>
      <c r="C165" s="18">
        <v>12</v>
      </c>
      <c r="D165" s="6" t="s">
        <v>175</v>
      </c>
      <c r="E165" s="6" t="s">
        <v>17</v>
      </c>
      <c r="F165" s="7">
        <f>'Лист1(МП)'!F135</f>
        <v>220</v>
      </c>
      <c r="G165" s="7">
        <f>'Лист1(МП)'!G135</f>
        <v>0</v>
      </c>
      <c r="H165" s="7">
        <f>'Лист1(МП)'!H135</f>
        <v>220</v>
      </c>
    </row>
    <row r="166" spans="1:8" ht="46.5">
      <c r="A166" s="34" t="s">
        <v>134</v>
      </c>
      <c r="B166" s="35" t="s">
        <v>36</v>
      </c>
      <c r="C166" s="36" t="s">
        <v>68</v>
      </c>
      <c r="D166" s="37" t="s">
        <v>171</v>
      </c>
      <c r="E166" s="37"/>
      <c r="F166" s="37">
        <f>F167</f>
        <v>70</v>
      </c>
      <c r="G166" s="37">
        <f aca="true" t="shared" si="29" ref="G166:H168">G167</f>
        <v>0</v>
      </c>
      <c r="H166" s="37">
        <f t="shared" si="29"/>
        <v>70</v>
      </c>
    </row>
    <row r="167" spans="1:8" ht="30.75">
      <c r="A167" s="34" t="s">
        <v>135</v>
      </c>
      <c r="B167" s="35" t="s">
        <v>36</v>
      </c>
      <c r="C167" s="36" t="s">
        <v>68</v>
      </c>
      <c r="D167" s="37" t="s">
        <v>172</v>
      </c>
      <c r="E167" s="37"/>
      <c r="F167" s="37">
        <f>F168</f>
        <v>70</v>
      </c>
      <c r="G167" s="37">
        <f t="shared" si="29"/>
        <v>0</v>
      </c>
      <c r="H167" s="37">
        <f t="shared" si="29"/>
        <v>70</v>
      </c>
    </row>
    <row r="168" spans="1:8" ht="50.25">
      <c r="A168" s="38" t="s">
        <v>136</v>
      </c>
      <c r="B168" s="35" t="s">
        <v>36</v>
      </c>
      <c r="C168" s="36" t="s">
        <v>68</v>
      </c>
      <c r="D168" s="37" t="s">
        <v>173</v>
      </c>
      <c r="E168" s="37"/>
      <c r="F168" s="37">
        <f>F169</f>
        <v>70</v>
      </c>
      <c r="G168" s="37">
        <f t="shared" si="29"/>
        <v>0</v>
      </c>
      <c r="H168" s="37">
        <f t="shared" si="29"/>
        <v>70</v>
      </c>
    </row>
    <row r="169" spans="1:8" ht="21.75" customHeight="1">
      <c r="A169" s="34" t="s">
        <v>137</v>
      </c>
      <c r="B169" s="35" t="s">
        <v>36</v>
      </c>
      <c r="C169" s="36" t="s">
        <v>68</v>
      </c>
      <c r="D169" s="37" t="s">
        <v>173</v>
      </c>
      <c r="E169" s="37">
        <v>540</v>
      </c>
      <c r="F169" s="7">
        <f>'Лист1(МП)'!F139</f>
        <v>70</v>
      </c>
      <c r="G169" s="7">
        <f>'Лист1(МП)'!G139</f>
        <v>0</v>
      </c>
      <c r="H169" s="7">
        <f>'Лист1(МП)'!H139</f>
        <v>70</v>
      </c>
    </row>
    <row r="170" spans="1:8" ht="15">
      <c r="A170" s="12" t="s">
        <v>1</v>
      </c>
      <c r="B170" s="19" t="s">
        <v>37</v>
      </c>
      <c r="C170" s="15"/>
      <c r="D170" s="6"/>
      <c r="E170" s="6"/>
      <c r="F170" s="4">
        <f>F171+F176+F192</f>
        <v>6570.6</v>
      </c>
      <c r="G170" s="4">
        <f>G171+G176+G192</f>
        <v>-800</v>
      </c>
      <c r="H170" s="4">
        <f>H171+H176+H192</f>
        <v>5770.6</v>
      </c>
    </row>
    <row r="171" spans="1:8" s="44" customFormat="1" ht="15">
      <c r="A171" s="64" t="s">
        <v>140</v>
      </c>
      <c r="B171" s="62" t="s">
        <v>37</v>
      </c>
      <c r="C171" s="62" t="s">
        <v>31</v>
      </c>
      <c r="D171" s="62"/>
      <c r="E171" s="62"/>
      <c r="F171" s="63">
        <f>F172</f>
        <v>7</v>
      </c>
      <c r="G171" s="63">
        <f aca="true" t="shared" si="30" ref="G171:H174">G172</f>
        <v>0</v>
      </c>
      <c r="H171" s="63">
        <f t="shared" si="30"/>
        <v>7</v>
      </c>
    </row>
    <row r="172" spans="1:8" ht="46.5">
      <c r="A172" s="34" t="s">
        <v>134</v>
      </c>
      <c r="B172" s="35" t="s">
        <v>37</v>
      </c>
      <c r="C172" s="36" t="s">
        <v>31</v>
      </c>
      <c r="D172" s="37" t="s">
        <v>171</v>
      </c>
      <c r="E172" s="37"/>
      <c r="F172" s="37">
        <f>F173</f>
        <v>7</v>
      </c>
      <c r="G172" s="37">
        <f t="shared" si="30"/>
        <v>0</v>
      </c>
      <c r="H172" s="37">
        <f t="shared" si="30"/>
        <v>7</v>
      </c>
    </row>
    <row r="173" spans="1:8" ht="30.75">
      <c r="A173" s="34" t="s">
        <v>135</v>
      </c>
      <c r="B173" s="35" t="s">
        <v>37</v>
      </c>
      <c r="C173" s="36" t="s">
        <v>31</v>
      </c>
      <c r="D173" s="37" t="s">
        <v>172</v>
      </c>
      <c r="E173" s="37"/>
      <c r="F173" s="37">
        <f>F174</f>
        <v>7</v>
      </c>
      <c r="G173" s="37">
        <f t="shared" si="30"/>
        <v>0</v>
      </c>
      <c r="H173" s="37">
        <f t="shared" si="30"/>
        <v>7</v>
      </c>
    </row>
    <row r="174" spans="1:8" ht="50.25">
      <c r="A174" s="38" t="s">
        <v>136</v>
      </c>
      <c r="B174" s="35" t="s">
        <v>37</v>
      </c>
      <c r="C174" s="36" t="s">
        <v>31</v>
      </c>
      <c r="D174" s="37" t="s">
        <v>173</v>
      </c>
      <c r="E174" s="37"/>
      <c r="F174" s="37">
        <f>F175</f>
        <v>7</v>
      </c>
      <c r="G174" s="37">
        <f t="shared" si="30"/>
        <v>0</v>
      </c>
      <c r="H174" s="37">
        <f t="shared" si="30"/>
        <v>7</v>
      </c>
    </row>
    <row r="175" spans="1:8" ht="15">
      <c r="A175" s="34" t="s">
        <v>137</v>
      </c>
      <c r="B175" s="35" t="s">
        <v>37</v>
      </c>
      <c r="C175" s="36" t="s">
        <v>31</v>
      </c>
      <c r="D175" s="37" t="s">
        <v>173</v>
      </c>
      <c r="E175" s="37">
        <v>540</v>
      </c>
      <c r="F175" s="7">
        <f>'Лист1(МП)'!F145</f>
        <v>7</v>
      </c>
      <c r="G175" s="7">
        <f>'Лист1(МП)'!G145</f>
        <v>0</v>
      </c>
      <c r="H175" s="7">
        <f>'Лист1(МП)'!H145</f>
        <v>7</v>
      </c>
    </row>
    <row r="176" spans="1:8" s="44" customFormat="1" ht="15">
      <c r="A176" s="2" t="s">
        <v>2</v>
      </c>
      <c r="B176" s="3" t="s">
        <v>37</v>
      </c>
      <c r="C176" s="3" t="s">
        <v>33</v>
      </c>
      <c r="D176" s="3"/>
      <c r="E176" s="3"/>
      <c r="F176" s="4">
        <f>F177+F188</f>
        <v>6533.6</v>
      </c>
      <c r="G176" s="4">
        <f>G177+G188</f>
        <v>-800</v>
      </c>
      <c r="H176" s="4">
        <f>H177+H188</f>
        <v>5733.6</v>
      </c>
    </row>
    <row r="177" spans="1:8" ht="47.25" customHeight="1">
      <c r="A177" s="30" t="s">
        <v>284</v>
      </c>
      <c r="B177" s="6" t="s">
        <v>37</v>
      </c>
      <c r="C177" s="6" t="s">
        <v>33</v>
      </c>
      <c r="D177" s="6" t="s">
        <v>247</v>
      </c>
      <c r="E177" s="6"/>
      <c r="F177" s="7">
        <f>F178+F182+F183</f>
        <v>6303.6</v>
      </c>
      <c r="G177" s="7">
        <f>G178+G182+G183</f>
        <v>-800</v>
      </c>
      <c r="H177" s="7">
        <f>H178+H182+H183</f>
        <v>5503.6</v>
      </c>
    </row>
    <row r="178" spans="1:8" ht="78" customHeight="1">
      <c r="A178" s="30" t="s">
        <v>347</v>
      </c>
      <c r="B178" s="22" t="s">
        <v>37</v>
      </c>
      <c r="C178" s="22" t="s">
        <v>33</v>
      </c>
      <c r="D178" s="6" t="s">
        <v>298</v>
      </c>
      <c r="E178" s="18"/>
      <c r="F178" s="7">
        <f>F179</f>
        <v>2121</v>
      </c>
      <c r="G178" s="7">
        <f>G179</f>
        <v>0</v>
      </c>
      <c r="H178" s="7">
        <f>H179</f>
        <v>2121</v>
      </c>
    </row>
    <row r="179" spans="1:8" ht="46.5">
      <c r="A179" s="13" t="s">
        <v>296</v>
      </c>
      <c r="B179" s="22" t="s">
        <v>37</v>
      </c>
      <c r="C179" s="22" t="s">
        <v>33</v>
      </c>
      <c r="D179" s="6" t="s">
        <v>299</v>
      </c>
      <c r="E179" s="18"/>
      <c r="F179" s="7">
        <f>F180+F181</f>
        <v>2121</v>
      </c>
      <c r="G179" s="7">
        <f>G180+G181</f>
        <v>0</v>
      </c>
      <c r="H179" s="7">
        <f>H180+H181</f>
        <v>2121</v>
      </c>
    </row>
    <row r="180" spans="1:8" ht="46.5">
      <c r="A180" s="65" t="s">
        <v>344</v>
      </c>
      <c r="B180" s="22" t="s">
        <v>37</v>
      </c>
      <c r="C180" s="22" t="s">
        <v>33</v>
      </c>
      <c r="D180" s="6" t="s">
        <v>299</v>
      </c>
      <c r="E180" s="18">
        <v>200</v>
      </c>
      <c r="F180" s="7">
        <f>'Лист1(пер.полн.)'!F63</f>
        <v>2100</v>
      </c>
      <c r="G180" s="7">
        <f>'Лист1(пер.полн.)'!G63</f>
        <v>0</v>
      </c>
      <c r="H180" s="7">
        <f>'Лист1(пер.полн.)'!H63</f>
        <v>2100</v>
      </c>
    </row>
    <row r="181" spans="1:8" ht="46.5">
      <c r="A181" s="65" t="s">
        <v>297</v>
      </c>
      <c r="B181" s="22" t="s">
        <v>37</v>
      </c>
      <c r="C181" s="22" t="s">
        <v>33</v>
      </c>
      <c r="D181" s="6" t="s">
        <v>299</v>
      </c>
      <c r="E181" s="18">
        <v>200</v>
      </c>
      <c r="F181" s="7">
        <f>'Лист1(МП)'!F150</f>
        <v>21</v>
      </c>
      <c r="G181" s="7">
        <f>'Лист1(МП)'!G150</f>
        <v>0</v>
      </c>
      <c r="H181" s="7">
        <f>'Лист1(МП)'!H150</f>
        <v>21</v>
      </c>
    </row>
    <row r="182" spans="1:8" ht="98.25" customHeight="1">
      <c r="A182" s="30" t="s">
        <v>345</v>
      </c>
      <c r="B182" s="6" t="s">
        <v>37</v>
      </c>
      <c r="C182" s="6" t="s">
        <v>33</v>
      </c>
      <c r="D182" s="6" t="s">
        <v>226</v>
      </c>
      <c r="E182" s="6"/>
      <c r="F182" s="7">
        <f>F185</f>
        <v>1000</v>
      </c>
      <c r="G182" s="7">
        <f>G185</f>
        <v>-800</v>
      </c>
      <c r="H182" s="7">
        <f>H185</f>
        <v>200</v>
      </c>
    </row>
    <row r="183" spans="1:8" ht="62.25">
      <c r="A183" s="54" t="s">
        <v>239</v>
      </c>
      <c r="B183" s="22" t="s">
        <v>37</v>
      </c>
      <c r="C183" s="22" t="s">
        <v>33</v>
      </c>
      <c r="D183" s="18" t="s">
        <v>260</v>
      </c>
      <c r="E183" s="18"/>
      <c r="F183" s="7">
        <f>F184</f>
        <v>3182.6</v>
      </c>
      <c r="G183" s="7">
        <f>G184</f>
        <v>0</v>
      </c>
      <c r="H183" s="7">
        <f>H184</f>
        <v>3182.6</v>
      </c>
    </row>
    <row r="184" spans="1:8" ht="61.5" customHeight="1">
      <c r="A184" s="13" t="s">
        <v>257</v>
      </c>
      <c r="B184" s="22" t="s">
        <v>37</v>
      </c>
      <c r="C184" s="22" t="s">
        <v>33</v>
      </c>
      <c r="D184" s="18" t="s">
        <v>260</v>
      </c>
      <c r="E184" s="18">
        <v>540</v>
      </c>
      <c r="F184" s="7">
        <f>'Лист1(пер.полн.)'!F66</f>
        <v>3182.6</v>
      </c>
      <c r="G184" s="7">
        <f>'Лист1(пер.полн.)'!G66</f>
        <v>0</v>
      </c>
      <c r="H184" s="7">
        <f>'Лист1(пер.полн.)'!H66</f>
        <v>3182.6</v>
      </c>
    </row>
    <row r="185" spans="1:8" ht="49.5" customHeight="1">
      <c r="A185" s="30" t="s">
        <v>283</v>
      </c>
      <c r="B185" s="6" t="s">
        <v>37</v>
      </c>
      <c r="C185" s="6" t="s">
        <v>33</v>
      </c>
      <c r="D185" s="6" t="s">
        <v>226</v>
      </c>
      <c r="E185" s="6"/>
      <c r="F185" s="7">
        <f aca="true" t="shared" si="31" ref="F185:H186">F186</f>
        <v>1000</v>
      </c>
      <c r="G185" s="7">
        <f t="shared" si="31"/>
        <v>-800</v>
      </c>
      <c r="H185" s="7">
        <f t="shared" si="31"/>
        <v>200</v>
      </c>
    </row>
    <row r="186" spans="1:8" ht="30.75">
      <c r="A186" s="13" t="s">
        <v>120</v>
      </c>
      <c r="B186" s="6" t="s">
        <v>37</v>
      </c>
      <c r="C186" s="6" t="s">
        <v>33</v>
      </c>
      <c r="D186" s="6" t="s">
        <v>227</v>
      </c>
      <c r="E186" s="6"/>
      <c r="F186" s="7">
        <f t="shared" si="31"/>
        <v>1000</v>
      </c>
      <c r="G186" s="7">
        <f t="shared" si="31"/>
        <v>-800</v>
      </c>
      <c r="H186" s="7">
        <f t="shared" si="31"/>
        <v>200</v>
      </c>
    </row>
    <row r="187" spans="1:8" ht="30.75">
      <c r="A187" s="13" t="s">
        <v>75</v>
      </c>
      <c r="B187" s="6" t="s">
        <v>37</v>
      </c>
      <c r="C187" s="6" t="s">
        <v>33</v>
      </c>
      <c r="D187" s="6" t="s">
        <v>227</v>
      </c>
      <c r="E187" s="6" t="s">
        <v>17</v>
      </c>
      <c r="F187" s="7">
        <f>'Лист1(МП)'!F153</f>
        <v>1000</v>
      </c>
      <c r="G187" s="7">
        <f>'Лист1(МП)'!G153</f>
        <v>-800</v>
      </c>
      <c r="H187" s="7">
        <f>'Лист1(МП)'!H153</f>
        <v>200</v>
      </c>
    </row>
    <row r="188" spans="1:8" ht="49.5" customHeight="1">
      <c r="A188" s="34" t="s">
        <v>134</v>
      </c>
      <c r="B188" s="35" t="s">
        <v>37</v>
      </c>
      <c r="C188" s="36" t="s">
        <v>33</v>
      </c>
      <c r="D188" s="37" t="s">
        <v>171</v>
      </c>
      <c r="E188" s="37"/>
      <c r="F188" s="37">
        <f>F189</f>
        <v>230</v>
      </c>
      <c r="G188" s="37">
        <f aca="true" t="shared" si="32" ref="G188:H190">G189</f>
        <v>0</v>
      </c>
      <c r="H188" s="37">
        <f t="shared" si="32"/>
        <v>230</v>
      </c>
    </row>
    <row r="189" spans="1:8" ht="30.75">
      <c r="A189" s="34" t="s">
        <v>135</v>
      </c>
      <c r="B189" s="35" t="s">
        <v>37</v>
      </c>
      <c r="C189" s="36" t="s">
        <v>33</v>
      </c>
      <c r="D189" s="37" t="s">
        <v>172</v>
      </c>
      <c r="E189" s="37"/>
      <c r="F189" s="37">
        <f>F190</f>
        <v>230</v>
      </c>
      <c r="G189" s="37">
        <f t="shared" si="32"/>
        <v>0</v>
      </c>
      <c r="H189" s="37">
        <f t="shared" si="32"/>
        <v>230</v>
      </c>
    </row>
    <row r="190" spans="1:8" ht="50.25">
      <c r="A190" s="38" t="s">
        <v>136</v>
      </c>
      <c r="B190" s="35" t="s">
        <v>37</v>
      </c>
      <c r="C190" s="36" t="s">
        <v>33</v>
      </c>
      <c r="D190" s="37" t="s">
        <v>173</v>
      </c>
      <c r="E190" s="37"/>
      <c r="F190" s="37">
        <f>F191</f>
        <v>230</v>
      </c>
      <c r="G190" s="37">
        <f t="shared" si="32"/>
        <v>0</v>
      </c>
      <c r="H190" s="37">
        <f t="shared" si="32"/>
        <v>230</v>
      </c>
    </row>
    <row r="191" spans="1:8" ht="15">
      <c r="A191" s="34" t="s">
        <v>137</v>
      </c>
      <c r="B191" s="35" t="s">
        <v>37</v>
      </c>
      <c r="C191" s="36" t="s">
        <v>33</v>
      </c>
      <c r="D191" s="37" t="s">
        <v>173</v>
      </c>
      <c r="E191" s="37">
        <v>540</v>
      </c>
      <c r="F191" s="7">
        <f>'Лист1(МП)'!F157</f>
        <v>230</v>
      </c>
      <c r="G191" s="7">
        <f>'Лист1(МП)'!G157</f>
        <v>0</v>
      </c>
      <c r="H191" s="7">
        <f>'Лист1(МП)'!H157</f>
        <v>230</v>
      </c>
    </row>
    <row r="192" spans="1:8" s="44" customFormat="1" ht="15">
      <c r="A192" s="53" t="s">
        <v>141</v>
      </c>
      <c r="B192" s="61" t="s">
        <v>37</v>
      </c>
      <c r="C192" s="62" t="s">
        <v>35</v>
      </c>
      <c r="D192" s="63"/>
      <c r="E192" s="63"/>
      <c r="F192" s="63">
        <f>F193</f>
        <v>30</v>
      </c>
      <c r="G192" s="63">
        <f aca="true" t="shared" si="33" ref="G192:H195">G193</f>
        <v>0</v>
      </c>
      <c r="H192" s="63">
        <f t="shared" si="33"/>
        <v>30</v>
      </c>
    </row>
    <row r="193" spans="1:8" ht="46.5">
      <c r="A193" s="34" t="s">
        <v>134</v>
      </c>
      <c r="B193" s="67" t="s">
        <v>37</v>
      </c>
      <c r="C193" s="33" t="s">
        <v>35</v>
      </c>
      <c r="D193" s="7" t="s">
        <v>171</v>
      </c>
      <c r="E193" s="7"/>
      <c r="F193" s="7">
        <f>F194</f>
        <v>30</v>
      </c>
      <c r="G193" s="7">
        <f t="shared" si="33"/>
        <v>0</v>
      </c>
      <c r="H193" s="7">
        <f t="shared" si="33"/>
        <v>30</v>
      </c>
    </row>
    <row r="194" spans="1:8" ht="30.75">
      <c r="A194" s="34" t="s">
        <v>135</v>
      </c>
      <c r="B194" s="67" t="s">
        <v>37</v>
      </c>
      <c r="C194" s="33" t="s">
        <v>35</v>
      </c>
      <c r="D194" s="7" t="s">
        <v>172</v>
      </c>
      <c r="E194" s="7"/>
      <c r="F194" s="7">
        <f>F195</f>
        <v>30</v>
      </c>
      <c r="G194" s="7">
        <f t="shared" si="33"/>
        <v>0</v>
      </c>
      <c r="H194" s="7">
        <f t="shared" si="33"/>
        <v>30</v>
      </c>
    </row>
    <row r="195" spans="1:8" ht="50.25">
      <c r="A195" s="38" t="s">
        <v>136</v>
      </c>
      <c r="B195" s="67" t="s">
        <v>37</v>
      </c>
      <c r="C195" s="33" t="s">
        <v>35</v>
      </c>
      <c r="D195" s="7" t="s">
        <v>173</v>
      </c>
      <c r="E195" s="7"/>
      <c r="F195" s="7">
        <f>F196</f>
        <v>30</v>
      </c>
      <c r="G195" s="7">
        <f t="shared" si="33"/>
        <v>0</v>
      </c>
      <c r="H195" s="7">
        <f t="shared" si="33"/>
        <v>30</v>
      </c>
    </row>
    <row r="196" spans="1:8" ht="15">
      <c r="A196" s="34" t="s">
        <v>137</v>
      </c>
      <c r="B196" s="67" t="s">
        <v>37</v>
      </c>
      <c r="C196" s="33" t="s">
        <v>35</v>
      </c>
      <c r="D196" s="7" t="s">
        <v>173</v>
      </c>
      <c r="E196" s="7">
        <v>540</v>
      </c>
      <c r="F196" s="7">
        <f>'Лист1(МП)'!F162</f>
        <v>30</v>
      </c>
      <c r="G196" s="7">
        <f>'Лист1(МП)'!G162</f>
        <v>0</v>
      </c>
      <c r="H196" s="7">
        <f>'Лист1(МП)'!H162</f>
        <v>30</v>
      </c>
    </row>
    <row r="197" spans="1:8" ht="15">
      <c r="A197" s="12" t="s">
        <v>46</v>
      </c>
      <c r="B197" s="19" t="s">
        <v>40</v>
      </c>
      <c r="C197" s="15"/>
      <c r="D197" s="15"/>
      <c r="E197" s="15"/>
      <c r="F197" s="4">
        <f>F198+F218+F263+F290+F305</f>
        <v>176058.20000000004</v>
      </c>
      <c r="G197" s="4">
        <f>G198+G218+G263+G290+G305</f>
        <v>30.600000000000136</v>
      </c>
      <c r="H197" s="4">
        <f>H198+H218+H263+H290+H305</f>
        <v>176088.80000000002</v>
      </c>
    </row>
    <row r="198" spans="1:8" s="44" customFormat="1" ht="15">
      <c r="A198" s="12" t="s">
        <v>47</v>
      </c>
      <c r="B198" s="19" t="s">
        <v>40</v>
      </c>
      <c r="C198" s="19" t="s">
        <v>31</v>
      </c>
      <c r="D198" s="15"/>
      <c r="E198" s="15"/>
      <c r="F198" s="4">
        <f>F199+F203+F210+F206+F214</f>
        <v>30096.800000000003</v>
      </c>
      <c r="G198" s="4">
        <f>G199+G203+G210+G206+G214</f>
        <v>0</v>
      </c>
      <c r="H198" s="4">
        <f>H199+H203+H210+H206+H214</f>
        <v>30096.800000000003</v>
      </c>
    </row>
    <row r="199" spans="1:8" ht="30.75">
      <c r="A199" s="13" t="s">
        <v>105</v>
      </c>
      <c r="B199" s="22" t="s">
        <v>40</v>
      </c>
      <c r="C199" s="22" t="s">
        <v>31</v>
      </c>
      <c r="D199" s="18" t="s">
        <v>161</v>
      </c>
      <c r="E199" s="18"/>
      <c r="F199" s="7">
        <f>F200</f>
        <v>7943.9</v>
      </c>
      <c r="G199" s="7">
        <f aca="true" t="shared" si="34" ref="G199:H201">G200</f>
        <v>0</v>
      </c>
      <c r="H199" s="7">
        <f t="shared" si="34"/>
        <v>7943.9</v>
      </c>
    </row>
    <row r="200" spans="1:8" ht="49.5" customHeight="1">
      <c r="A200" s="13" t="s">
        <v>107</v>
      </c>
      <c r="B200" s="11" t="s">
        <v>40</v>
      </c>
      <c r="C200" s="11" t="s">
        <v>31</v>
      </c>
      <c r="D200" s="8" t="s">
        <v>177</v>
      </c>
      <c r="E200" s="6"/>
      <c r="F200" s="7">
        <f>F201</f>
        <v>7943.9</v>
      </c>
      <c r="G200" s="7">
        <f t="shared" si="34"/>
        <v>0</v>
      </c>
      <c r="H200" s="7">
        <f t="shared" si="34"/>
        <v>7943.9</v>
      </c>
    </row>
    <row r="201" spans="1:8" ht="15">
      <c r="A201" s="5" t="s">
        <v>48</v>
      </c>
      <c r="B201" s="11" t="s">
        <v>40</v>
      </c>
      <c r="C201" s="11" t="s">
        <v>31</v>
      </c>
      <c r="D201" s="8" t="s">
        <v>178</v>
      </c>
      <c r="E201" s="6"/>
      <c r="F201" s="7">
        <f>F202</f>
        <v>7943.9</v>
      </c>
      <c r="G201" s="7">
        <f t="shared" si="34"/>
        <v>0</v>
      </c>
      <c r="H201" s="7">
        <f t="shared" si="34"/>
        <v>7943.9</v>
      </c>
    </row>
    <row r="202" spans="1:8" ht="15">
      <c r="A202" s="13" t="s">
        <v>13</v>
      </c>
      <c r="B202" s="11" t="s">
        <v>40</v>
      </c>
      <c r="C202" s="11" t="s">
        <v>31</v>
      </c>
      <c r="D202" s="8" t="s">
        <v>178</v>
      </c>
      <c r="E202" s="6" t="s">
        <v>71</v>
      </c>
      <c r="F202" s="7">
        <f>'Лист1(МП)'!F168</f>
        <v>7943.9</v>
      </c>
      <c r="G202" s="7">
        <f>'Лист1(МП)'!G168</f>
        <v>0</v>
      </c>
      <c r="H202" s="7">
        <f>'Лист1(МП)'!H168</f>
        <v>7943.9</v>
      </c>
    </row>
    <row r="203" spans="1:8" ht="46.5">
      <c r="A203" s="31" t="s">
        <v>374</v>
      </c>
      <c r="B203" s="22" t="s">
        <v>40</v>
      </c>
      <c r="C203" s="43" t="s">
        <v>31</v>
      </c>
      <c r="D203" s="18" t="s">
        <v>224</v>
      </c>
      <c r="E203" s="18"/>
      <c r="F203" s="14">
        <f aca="true" t="shared" si="35" ref="F203:H204">F204</f>
        <v>18</v>
      </c>
      <c r="G203" s="14">
        <f t="shared" si="35"/>
        <v>0</v>
      </c>
      <c r="H203" s="14">
        <f t="shared" si="35"/>
        <v>18</v>
      </c>
    </row>
    <row r="204" spans="1:8" ht="30.75">
      <c r="A204" s="13" t="s">
        <v>120</v>
      </c>
      <c r="B204" s="22" t="s">
        <v>40</v>
      </c>
      <c r="C204" s="43" t="s">
        <v>31</v>
      </c>
      <c r="D204" s="18" t="s">
        <v>225</v>
      </c>
      <c r="E204" s="18"/>
      <c r="F204" s="14">
        <f t="shared" si="35"/>
        <v>18</v>
      </c>
      <c r="G204" s="14">
        <f t="shared" si="35"/>
        <v>0</v>
      </c>
      <c r="H204" s="14">
        <f t="shared" si="35"/>
        <v>18</v>
      </c>
    </row>
    <row r="205" spans="1:8" ht="15">
      <c r="A205" s="13" t="s">
        <v>13</v>
      </c>
      <c r="B205" s="22" t="s">
        <v>40</v>
      </c>
      <c r="C205" s="43" t="s">
        <v>31</v>
      </c>
      <c r="D205" s="18" t="s">
        <v>225</v>
      </c>
      <c r="E205" s="18">
        <v>610</v>
      </c>
      <c r="F205" s="7">
        <f>'Лист1(МП)'!F171</f>
        <v>18</v>
      </c>
      <c r="G205" s="7">
        <f>'Лист1(МП)'!G171</f>
        <v>0</v>
      </c>
      <c r="H205" s="7">
        <f>'Лист1(МП)'!H171</f>
        <v>18</v>
      </c>
    </row>
    <row r="206" spans="1:8" ht="46.5">
      <c r="A206" s="59" t="s">
        <v>284</v>
      </c>
      <c r="B206" s="22" t="s">
        <v>40</v>
      </c>
      <c r="C206" s="22" t="s">
        <v>31</v>
      </c>
      <c r="D206" s="6" t="s">
        <v>247</v>
      </c>
      <c r="E206" s="6"/>
      <c r="F206" s="7">
        <f>F207</f>
        <v>2971.2</v>
      </c>
      <c r="G206" s="7">
        <f>G207</f>
        <v>0</v>
      </c>
      <c r="H206" s="7">
        <f>H207</f>
        <v>2971.2</v>
      </c>
    </row>
    <row r="207" spans="1:8" ht="62.25">
      <c r="A207" s="57" t="s">
        <v>239</v>
      </c>
      <c r="B207" s="22" t="s">
        <v>40</v>
      </c>
      <c r="C207" s="22" t="s">
        <v>31</v>
      </c>
      <c r="D207" s="18" t="s">
        <v>260</v>
      </c>
      <c r="E207" s="18"/>
      <c r="F207" s="7">
        <f>F208+F209</f>
        <v>2971.2</v>
      </c>
      <c r="G207" s="7">
        <f>G208+G209</f>
        <v>0</v>
      </c>
      <c r="H207" s="7">
        <f>H208+H209</f>
        <v>2971.2</v>
      </c>
    </row>
    <row r="208" spans="1:8" ht="30.75">
      <c r="A208" s="13" t="s">
        <v>273</v>
      </c>
      <c r="B208" s="22" t="s">
        <v>40</v>
      </c>
      <c r="C208" s="22" t="s">
        <v>31</v>
      </c>
      <c r="D208" s="18" t="s">
        <v>260</v>
      </c>
      <c r="E208" s="18">
        <v>610</v>
      </c>
      <c r="F208" s="7">
        <f>'Лист1(пер.полн.)'!F71</f>
        <v>2830.2</v>
      </c>
      <c r="G208" s="7">
        <f>'Лист1(пер.полн.)'!G71</f>
        <v>0</v>
      </c>
      <c r="H208" s="7">
        <f>'Лист1(пер.полн.)'!H71</f>
        <v>2830.2</v>
      </c>
    </row>
    <row r="209" spans="1:8" s="60" customFormat="1" ht="15">
      <c r="A209" s="58" t="s">
        <v>13</v>
      </c>
      <c r="B209" s="22" t="s">
        <v>40</v>
      </c>
      <c r="C209" s="43" t="s">
        <v>31</v>
      </c>
      <c r="D209" s="18" t="s">
        <v>260</v>
      </c>
      <c r="E209" s="18">
        <v>610</v>
      </c>
      <c r="F209" s="7">
        <f>'Лист1(МП)'!F174</f>
        <v>141</v>
      </c>
      <c r="G209" s="7">
        <f>'Лист1(МП)'!G174</f>
        <v>0</v>
      </c>
      <c r="H209" s="7">
        <f>'Лист1(МП)'!H174</f>
        <v>141</v>
      </c>
    </row>
    <row r="210" spans="1:8" ht="30.75">
      <c r="A210" s="24" t="s">
        <v>328</v>
      </c>
      <c r="B210" s="22" t="s">
        <v>40</v>
      </c>
      <c r="C210" s="22" t="s">
        <v>31</v>
      </c>
      <c r="D210" s="18" t="s">
        <v>179</v>
      </c>
      <c r="E210" s="18"/>
      <c r="F210" s="7">
        <f>F211</f>
        <v>18333</v>
      </c>
      <c r="G210" s="7">
        <f aca="true" t="shared" si="36" ref="G210:H212">G211</f>
        <v>0</v>
      </c>
      <c r="H210" s="7">
        <f t="shared" si="36"/>
        <v>18333</v>
      </c>
    </row>
    <row r="211" spans="1:8" ht="62.25">
      <c r="A211" s="24" t="s">
        <v>350</v>
      </c>
      <c r="B211" s="11" t="s">
        <v>40</v>
      </c>
      <c r="C211" s="11" t="s">
        <v>31</v>
      </c>
      <c r="D211" s="8" t="s">
        <v>180</v>
      </c>
      <c r="E211" s="6"/>
      <c r="F211" s="7">
        <f>F212</f>
        <v>18333</v>
      </c>
      <c r="G211" s="7">
        <f t="shared" si="36"/>
        <v>0</v>
      </c>
      <c r="H211" s="7">
        <f t="shared" si="36"/>
        <v>18333</v>
      </c>
    </row>
    <row r="212" spans="1:8" ht="78">
      <c r="A212" s="5" t="s">
        <v>114</v>
      </c>
      <c r="B212" s="11" t="s">
        <v>40</v>
      </c>
      <c r="C212" s="11" t="s">
        <v>31</v>
      </c>
      <c r="D212" s="8" t="s">
        <v>181</v>
      </c>
      <c r="E212" s="6"/>
      <c r="F212" s="7">
        <f>F213</f>
        <v>18333</v>
      </c>
      <c r="G212" s="7">
        <f t="shared" si="36"/>
        <v>0</v>
      </c>
      <c r="H212" s="7">
        <f t="shared" si="36"/>
        <v>18333</v>
      </c>
    </row>
    <row r="213" spans="1:8" ht="15">
      <c r="A213" s="13" t="s">
        <v>13</v>
      </c>
      <c r="B213" s="11" t="s">
        <v>40</v>
      </c>
      <c r="C213" s="11" t="s">
        <v>31</v>
      </c>
      <c r="D213" s="8" t="s">
        <v>181</v>
      </c>
      <c r="E213" s="6" t="s">
        <v>71</v>
      </c>
      <c r="F213" s="7">
        <f>'Лист1(пер.полн.)'!F75</f>
        <v>18333</v>
      </c>
      <c r="G213" s="7">
        <f>'Лист1(пер.полн.)'!G75</f>
        <v>0</v>
      </c>
      <c r="H213" s="7">
        <f>'Лист1(пер.полн.)'!H75</f>
        <v>18333</v>
      </c>
    </row>
    <row r="214" spans="1:8" ht="62.25">
      <c r="A214" s="13" t="s">
        <v>285</v>
      </c>
      <c r="B214" s="11" t="s">
        <v>40</v>
      </c>
      <c r="C214" s="11" t="s">
        <v>31</v>
      </c>
      <c r="D214" s="18" t="s">
        <v>258</v>
      </c>
      <c r="E214" s="6"/>
      <c r="F214" s="7">
        <f>F215</f>
        <v>830.7</v>
      </c>
      <c r="G214" s="7">
        <f>G215</f>
        <v>0</v>
      </c>
      <c r="H214" s="7">
        <f>H215</f>
        <v>830.7</v>
      </c>
    </row>
    <row r="215" spans="1:8" ht="46.5">
      <c r="A215" s="13" t="s">
        <v>286</v>
      </c>
      <c r="B215" s="11" t="s">
        <v>40</v>
      </c>
      <c r="C215" s="11" t="s">
        <v>31</v>
      </c>
      <c r="D215" s="18" t="s">
        <v>261</v>
      </c>
      <c r="E215" s="6"/>
      <c r="F215" s="7">
        <f>F216+F217</f>
        <v>830.7</v>
      </c>
      <c r="G215" s="7">
        <f>G216+G217</f>
        <v>0</v>
      </c>
      <c r="H215" s="7">
        <f>H216+H217</f>
        <v>830.7</v>
      </c>
    </row>
    <row r="216" spans="1:8" ht="30.75">
      <c r="A216" s="13" t="s">
        <v>273</v>
      </c>
      <c r="B216" s="11" t="s">
        <v>40</v>
      </c>
      <c r="C216" s="11" t="s">
        <v>31</v>
      </c>
      <c r="D216" s="18" t="s">
        <v>261</v>
      </c>
      <c r="E216" s="6" t="s">
        <v>71</v>
      </c>
      <c r="F216" s="7">
        <f>'Лист1(пер.полн.)'!F78</f>
        <v>800</v>
      </c>
      <c r="G216" s="7">
        <f>'Лист1(пер.полн.)'!G78</f>
        <v>0</v>
      </c>
      <c r="H216" s="7">
        <f>'Лист1(пер.полн.)'!H78</f>
        <v>800</v>
      </c>
    </row>
    <row r="217" spans="1:8" ht="30.75">
      <c r="A217" s="13" t="s">
        <v>264</v>
      </c>
      <c r="B217" s="22" t="s">
        <v>40</v>
      </c>
      <c r="C217" s="22" t="s">
        <v>31</v>
      </c>
      <c r="D217" s="18" t="s">
        <v>261</v>
      </c>
      <c r="E217" s="18">
        <v>610</v>
      </c>
      <c r="F217" s="7">
        <f>'Лист1(МП)'!F177</f>
        <v>30.7</v>
      </c>
      <c r="G217" s="7">
        <f>'Лист1(МП)'!G177</f>
        <v>0</v>
      </c>
      <c r="H217" s="7">
        <f>'Лист1(МП)'!H177</f>
        <v>30.7</v>
      </c>
    </row>
    <row r="218" spans="1:8" s="44" customFormat="1" ht="15">
      <c r="A218" s="12" t="s">
        <v>49</v>
      </c>
      <c r="B218" s="19" t="s">
        <v>40</v>
      </c>
      <c r="C218" s="19" t="s">
        <v>33</v>
      </c>
      <c r="D218" s="15"/>
      <c r="E218" s="15"/>
      <c r="F218" s="4">
        <f>F219+F223+F226+F247+F233+F236+F229+F260+F257</f>
        <v>124430.30000000002</v>
      </c>
      <c r="G218" s="4">
        <f>G219+G223+G226+G247+G233+G236+G229+G260+G257</f>
        <v>742.8</v>
      </c>
      <c r="H218" s="4">
        <f>H219+H223+H226+H247+H233+H236+H229+H260+H257</f>
        <v>125173.10000000002</v>
      </c>
    </row>
    <row r="219" spans="1:8" ht="30.75">
      <c r="A219" s="13" t="s">
        <v>105</v>
      </c>
      <c r="B219" s="22" t="s">
        <v>40</v>
      </c>
      <c r="C219" s="22" t="s">
        <v>33</v>
      </c>
      <c r="D219" s="18" t="s">
        <v>161</v>
      </c>
      <c r="E219" s="18"/>
      <c r="F219" s="7">
        <f>F220</f>
        <v>14099.6</v>
      </c>
      <c r="G219" s="7">
        <f aca="true" t="shared" si="37" ref="G219:H221">G220</f>
        <v>0</v>
      </c>
      <c r="H219" s="7">
        <f t="shared" si="37"/>
        <v>14099.6</v>
      </c>
    </row>
    <row r="220" spans="1:8" ht="33.75" customHeight="1">
      <c r="A220" s="13" t="s">
        <v>107</v>
      </c>
      <c r="B220" s="11" t="s">
        <v>40</v>
      </c>
      <c r="C220" s="11" t="s">
        <v>33</v>
      </c>
      <c r="D220" s="8" t="s">
        <v>177</v>
      </c>
      <c r="E220" s="18"/>
      <c r="F220" s="7">
        <f>F221</f>
        <v>14099.6</v>
      </c>
      <c r="G220" s="7">
        <f t="shared" si="37"/>
        <v>0</v>
      </c>
      <c r="H220" s="7">
        <f t="shared" si="37"/>
        <v>14099.6</v>
      </c>
    </row>
    <row r="221" spans="1:8" ht="30.75">
      <c r="A221" s="13" t="s">
        <v>18</v>
      </c>
      <c r="B221" s="22" t="s">
        <v>40</v>
      </c>
      <c r="C221" s="22" t="s">
        <v>33</v>
      </c>
      <c r="D221" s="18" t="s">
        <v>182</v>
      </c>
      <c r="E221" s="18"/>
      <c r="F221" s="7">
        <f>F222</f>
        <v>14099.6</v>
      </c>
      <c r="G221" s="7">
        <f t="shared" si="37"/>
        <v>0</v>
      </c>
      <c r="H221" s="7">
        <f t="shared" si="37"/>
        <v>14099.6</v>
      </c>
    </row>
    <row r="222" spans="1:8" ht="15">
      <c r="A222" s="13" t="s">
        <v>13</v>
      </c>
      <c r="B222" s="22" t="s">
        <v>40</v>
      </c>
      <c r="C222" s="22" t="s">
        <v>33</v>
      </c>
      <c r="D222" s="18" t="s">
        <v>182</v>
      </c>
      <c r="E222" s="6" t="s">
        <v>71</v>
      </c>
      <c r="F222" s="7">
        <f>'Лист1(МП)'!F182</f>
        <v>14099.6</v>
      </c>
      <c r="G222" s="7">
        <f>'Лист1(МП)'!G182</f>
        <v>0</v>
      </c>
      <c r="H222" s="7">
        <f>'Лист1(МП)'!H182</f>
        <v>14099.6</v>
      </c>
    </row>
    <row r="223" spans="1:8" ht="112.5" customHeight="1">
      <c r="A223" s="31" t="s">
        <v>289</v>
      </c>
      <c r="B223" s="22" t="s">
        <v>40</v>
      </c>
      <c r="C223" s="43" t="s">
        <v>33</v>
      </c>
      <c r="D223" s="18" t="s">
        <v>164</v>
      </c>
      <c r="E223" s="18"/>
      <c r="F223" s="14">
        <f aca="true" t="shared" si="38" ref="F223:H224">F224</f>
        <v>30</v>
      </c>
      <c r="G223" s="14">
        <f t="shared" si="38"/>
        <v>0</v>
      </c>
      <c r="H223" s="14">
        <f t="shared" si="38"/>
        <v>30</v>
      </c>
    </row>
    <row r="224" spans="1:8" ht="30.75">
      <c r="A224" s="13" t="s">
        <v>120</v>
      </c>
      <c r="B224" s="22" t="s">
        <v>40</v>
      </c>
      <c r="C224" s="43" t="s">
        <v>33</v>
      </c>
      <c r="D224" s="18" t="s">
        <v>165</v>
      </c>
      <c r="E224" s="18"/>
      <c r="F224" s="14">
        <f t="shared" si="38"/>
        <v>30</v>
      </c>
      <c r="G224" s="14">
        <f t="shared" si="38"/>
        <v>0</v>
      </c>
      <c r="H224" s="14">
        <f t="shared" si="38"/>
        <v>30</v>
      </c>
    </row>
    <row r="225" spans="1:9" ht="15">
      <c r="A225" s="13" t="s">
        <v>13</v>
      </c>
      <c r="B225" s="22" t="s">
        <v>40</v>
      </c>
      <c r="C225" s="43" t="s">
        <v>33</v>
      </c>
      <c r="D225" s="18" t="s">
        <v>165</v>
      </c>
      <c r="E225" s="18">
        <v>610</v>
      </c>
      <c r="F225" s="7">
        <f>'Лист1(МП)'!F185</f>
        <v>30</v>
      </c>
      <c r="G225" s="7">
        <f>'Лист1(МП)'!G185</f>
        <v>0</v>
      </c>
      <c r="H225" s="7">
        <f>'Лист1(МП)'!H185</f>
        <v>30</v>
      </c>
      <c r="I225" s="7"/>
    </row>
    <row r="226" spans="1:8" ht="46.5">
      <c r="A226" s="31" t="s">
        <v>374</v>
      </c>
      <c r="B226" s="22" t="s">
        <v>40</v>
      </c>
      <c r="C226" s="43" t="s">
        <v>33</v>
      </c>
      <c r="D226" s="18" t="s">
        <v>224</v>
      </c>
      <c r="E226" s="18"/>
      <c r="F226" s="14">
        <f aca="true" t="shared" si="39" ref="F226:H227">F227</f>
        <v>16</v>
      </c>
      <c r="G226" s="14">
        <f t="shared" si="39"/>
        <v>0</v>
      </c>
      <c r="H226" s="14">
        <f t="shared" si="39"/>
        <v>16</v>
      </c>
    </row>
    <row r="227" spans="1:8" ht="30.75">
      <c r="A227" s="13" t="s">
        <v>120</v>
      </c>
      <c r="B227" s="22" t="s">
        <v>40</v>
      </c>
      <c r="C227" s="43" t="s">
        <v>33</v>
      </c>
      <c r="D227" s="18" t="s">
        <v>225</v>
      </c>
      <c r="E227" s="18"/>
      <c r="F227" s="14">
        <f t="shared" si="39"/>
        <v>16</v>
      </c>
      <c r="G227" s="14">
        <f t="shared" si="39"/>
        <v>0</v>
      </c>
      <c r="H227" s="14">
        <f t="shared" si="39"/>
        <v>16</v>
      </c>
    </row>
    <row r="228" spans="1:8" ht="15">
      <c r="A228" s="13" t="s">
        <v>13</v>
      </c>
      <c r="B228" s="22" t="s">
        <v>40</v>
      </c>
      <c r="C228" s="43" t="s">
        <v>33</v>
      </c>
      <c r="D228" s="18" t="s">
        <v>225</v>
      </c>
      <c r="E228" s="18">
        <v>610</v>
      </c>
      <c r="F228" s="7">
        <f>'Лист1(МП)'!F188</f>
        <v>16</v>
      </c>
      <c r="G228" s="7">
        <f>'Лист1(МП)'!G188</f>
        <v>0</v>
      </c>
      <c r="H228" s="7">
        <f>'Лист1(МП)'!H188</f>
        <v>16</v>
      </c>
    </row>
    <row r="229" spans="1:8" ht="46.5">
      <c r="A229" s="59" t="s">
        <v>284</v>
      </c>
      <c r="B229" s="22" t="s">
        <v>40</v>
      </c>
      <c r="C229" s="22" t="s">
        <v>33</v>
      </c>
      <c r="D229" s="6" t="s">
        <v>247</v>
      </c>
      <c r="E229" s="6"/>
      <c r="F229" s="7">
        <f>F230</f>
        <v>8454.6</v>
      </c>
      <c r="G229" s="7">
        <f>G230</f>
        <v>0</v>
      </c>
      <c r="H229" s="7">
        <f>H230</f>
        <v>8454.6</v>
      </c>
    </row>
    <row r="230" spans="1:8" ht="62.25">
      <c r="A230" s="57" t="s">
        <v>239</v>
      </c>
      <c r="B230" s="22" t="s">
        <v>40</v>
      </c>
      <c r="C230" s="22" t="s">
        <v>33</v>
      </c>
      <c r="D230" s="18" t="s">
        <v>260</v>
      </c>
      <c r="E230" s="18"/>
      <c r="F230" s="7">
        <f>F231+F232</f>
        <v>8454.6</v>
      </c>
      <c r="G230" s="7">
        <f>G231+G232</f>
        <v>0</v>
      </c>
      <c r="H230" s="7">
        <f>H231+H232</f>
        <v>8454.6</v>
      </c>
    </row>
    <row r="231" spans="1:8" ht="30.75">
      <c r="A231" s="13" t="s">
        <v>273</v>
      </c>
      <c r="B231" s="22" t="s">
        <v>40</v>
      </c>
      <c r="C231" s="22" t="s">
        <v>33</v>
      </c>
      <c r="D231" s="18" t="s">
        <v>260</v>
      </c>
      <c r="E231" s="18">
        <v>610</v>
      </c>
      <c r="F231" s="7">
        <f>'Лист1(пер.полн.)'!F82</f>
        <v>7825.6</v>
      </c>
      <c r="G231" s="7">
        <f>'Лист1(пер.полн.)'!G82</f>
        <v>0</v>
      </c>
      <c r="H231" s="7">
        <f>'Лист1(пер.полн.)'!H82</f>
        <v>7825.6</v>
      </c>
    </row>
    <row r="232" spans="1:8" s="60" customFormat="1" ht="15">
      <c r="A232" s="58" t="s">
        <v>13</v>
      </c>
      <c r="B232" s="22" t="s">
        <v>40</v>
      </c>
      <c r="C232" s="43" t="s">
        <v>33</v>
      </c>
      <c r="D232" s="18" t="s">
        <v>260</v>
      </c>
      <c r="E232" s="18">
        <v>610</v>
      </c>
      <c r="F232" s="7">
        <f>'Лист1(МП)'!F191</f>
        <v>629</v>
      </c>
      <c r="G232" s="7">
        <f>'Лист1(МП)'!G191</f>
        <v>0</v>
      </c>
      <c r="H232" s="7">
        <f>'Лист1(МП)'!H191</f>
        <v>629</v>
      </c>
    </row>
    <row r="233" spans="1:8" ht="30.75">
      <c r="A233" s="30" t="s">
        <v>398</v>
      </c>
      <c r="B233" s="6" t="s">
        <v>40</v>
      </c>
      <c r="C233" s="6" t="s">
        <v>33</v>
      </c>
      <c r="D233" s="8" t="s">
        <v>200</v>
      </c>
      <c r="E233" s="18"/>
      <c r="F233" s="7">
        <f aca="true" t="shared" si="40" ref="F233:H234">F234</f>
        <v>10</v>
      </c>
      <c r="G233" s="7">
        <f t="shared" si="40"/>
        <v>0</v>
      </c>
      <c r="H233" s="7">
        <f t="shared" si="40"/>
        <v>10</v>
      </c>
    </row>
    <row r="234" spans="1:8" ht="30.75">
      <c r="A234" s="13" t="s">
        <v>120</v>
      </c>
      <c r="B234" s="6" t="s">
        <v>40</v>
      </c>
      <c r="C234" s="6" t="s">
        <v>33</v>
      </c>
      <c r="D234" s="8" t="s">
        <v>228</v>
      </c>
      <c r="E234" s="18"/>
      <c r="F234" s="7">
        <f t="shared" si="40"/>
        <v>10</v>
      </c>
      <c r="G234" s="7">
        <f t="shared" si="40"/>
        <v>0</v>
      </c>
      <c r="H234" s="7">
        <f t="shared" si="40"/>
        <v>10</v>
      </c>
    </row>
    <row r="235" spans="1:8" ht="15">
      <c r="A235" s="29" t="s">
        <v>13</v>
      </c>
      <c r="B235" s="43" t="s">
        <v>40</v>
      </c>
      <c r="C235" s="22" t="s">
        <v>33</v>
      </c>
      <c r="D235" s="8" t="s">
        <v>228</v>
      </c>
      <c r="E235" s="18">
        <v>610</v>
      </c>
      <c r="F235" s="7">
        <f>'Лист1(МП)'!F194</f>
        <v>10</v>
      </c>
      <c r="G235" s="7">
        <f>'Лист1(МП)'!G194</f>
        <v>0</v>
      </c>
      <c r="H235" s="7">
        <f>'Лист1(МП)'!H194</f>
        <v>10</v>
      </c>
    </row>
    <row r="236" spans="1:8" ht="46.5">
      <c r="A236" s="30" t="s">
        <v>290</v>
      </c>
      <c r="B236" s="6" t="s">
        <v>40</v>
      </c>
      <c r="C236" s="6" t="s">
        <v>33</v>
      </c>
      <c r="D236" s="6" t="s">
        <v>179</v>
      </c>
      <c r="E236" s="6"/>
      <c r="F236" s="7">
        <f>F237+F240+F244</f>
        <v>530</v>
      </c>
      <c r="G236" s="7">
        <f>G237+G240+G244</f>
        <v>-200</v>
      </c>
      <c r="H236" s="7">
        <f>H237+H240+H244</f>
        <v>330</v>
      </c>
    </row>
    <row r="237" spans="1:8" ht="30.75">
      <c r="A237" s="30" t="s">
        <v>291</v>
      </c>
      <c r="B237" s="6" t="s">
        <v>40</v>
      </c>
      <c r="C237" s="6" t="s">
        <v>33</v>
      </c>
      <c r="D237" s="6" t="s">
        <v>180</v>
      </c>
      <c r="E237" s="6"/>
      <c r="F237" s="7">
        <f aca="true" t="shared" si="41" ref="F237:H238">F238</f>
        <v>200</v>
      </c>
      <c r="G237" s="7">
        <f t="shared" si="41"/>
        <v>0</v>
      </c>
      <c r="H237" s="7">
        <f t="shared" si="41"/>
        <v>200</v>
      </c>
    </row>
    <row r="238" spans="1:8" ht="78">
      <c r="A238" s="29" t="s">
        <v>358</v>
      </c>
      <c r="B238" s="6" t="s">
        <v>40</v>
      </c>
      <c r="C238" s="6" t="s">
        <v>33</v>
      </c>
      <c r="D238" s="20" t="s">
        <v>293</v>
      </c>
      <c r="E238" s="6"/>
      <c r="F238" s="7">
        <f t="shared" si="41"/>
        <v>200</v>
      </c>
      <c r="G238" s="7">
        <f t="shared" si="41"/>
        <v>0</v>
      </c>
      <c r="H238" s="7">
        <f t="shared" si="41"/>
        <v>200</v>
      </c>
    </row>
    <row r="239" spans="1:8" ht="15">
      <c r="A239" s="29" t="s">
        <v>13</v>
      </c>
      <c r="B239" s="6" t="s">
        <v>40</v>
      </c>
      <c r="C239" s="6" t="s">
        <v>33</v>
      </c>
      <c r="D239" s="20" t="s">
        <v>293</v>
      </c>
      <c r="E239" s="6" t="s">
        <v>71</v>
      </c>
      <c r="F239" s="7">
        <f>'Лист1(МП)'!F198</f>
        <v>200</v>
      </c>
      <c r="G239" s="7">
        <f>'Лист1(МП)'!G198</f>
        <v>0</v>
      </c>
      <c r="H239" s="7">
        <f>'Лист1(МП)'!H198</f>
        <v>200</v>
      </c>
    </row>
    <row r="240" spans="1:8" ht="46.5">
      <c r="A240" s="31" t="s">
        <v>352</v>
      </c>
      <c r="B240" s="11" t="s">
        <v>40</v>
      </c>
      <c r="C240" s="11" t="s">
        <v>33</v>
      </c>
      <c r="D240" s="11" t="s">
        <v>179</v>
      </c>
      <c r="E240" s="11"/>
      <c r="F240" s="7">
        <f>F241</f>
        <v>200</v>
      </c>
      <c r="G240" s="7">
        <f aca="true" t="shared" si="42" ref="G240:H242">G241</f>
        <v>-200</v>
      </c>
      <c r="H240" s="7">
        <f t="shared" si="42"/>
        <v>0</v>
      </c>
    </row>
    <row r="241" spans="1:8" ht="77.25" customHeight="1">
      <c r="A241" s="31" t="s">
        <v>353</v>
      </c>
      <c r="B241" s="11" t="s">
        <v>40</v>
      </c>
      <c r="C241" s="11" t="s">
        <v>33</v>
      </c>
      <c r="D241" s="11" t="s">
        <v>190</v>
      </c>
      <c r="E241" s="11"/>
      <c r="F241" s="7">
        <f>F242</f>
        <v>200</v>
      </c>
      <c r="G241" s="7">
        <f t="shared" si="42"/>
        <v>-200</v>
      </c>
      <c r="H241" s="7">
        <f t="shared" si="42"/>
        <v>0</v>
      </c>
    </row>
    <row r="242" spans="1:8" ht="30.75">
      <c r="A242" s="65" t="s">
        <v>306</v>
      </c>
      <c r="B242" s="11" t="s">
        <v>40</v>
      </c>
      <c r="C242" s="11" t="s">
        <v>33</v>
      </c>
      <c r="D242" s="11" t="s">
        <v>255</v>
      </c>
      <c r="E242" s="11"/>
      <c r="F242" s="7">
        <f>F243</f>
        <v>200</v>
      </c>
      <c r="G242" s="7">
        <f t="shared" si="42"/>
        <v>-200</v>
      </c>
      <c r="H242" s="7">
        <f t="shared" si="42"/>
        <v>0</v>
      </c>
    </row>
    <row r="243" spans="1:8" ht="46.5" customHeight="1">
      <c r="A243" s="13" t="s">
        <v>354</v>
      </c>
      <c r="B243" s="11" t="s">
        <v>40</v>
      </c>
      <c r="C243" s="11" t="s">
        <v>33</v>
      </c>
      <c r="D243" s="11" t="s">
        <v>255</v>
      </c>
      <c r="E243" s="11" t="s">
        <v>17</v>
      </c>
      <c r="F243" s="7">
        <f>'Лист1(МП)'!F202</f>
        <v>200</v>
      </c>
      <c r="G243" s="7">
        <f>'Лист1(МП)'!G202</f>
        <v>-200</v>
      </c>
      <c r="H243" s="7">
        <f>'Лист1(МП)'!H202</f>
        <v>0</v>
      </c>
    </row>
    <row r="244" spans="1:8" ht="46.5">
      <c r="A244" s="31" t="s">
        <v>292</v>
      </c>
      <c r="B244" s="6" t="s">
        <v>40</v>
      </c>
      <c r="C244" s="6" t="s">
        <v>33</v>
      </c>
      <c r="D244" s="8" t="s">
        <v>241</v>
      </c>
      <c r="E244" s="6"/>
      <c r="F244" s="7">
        <f aca="true" t="shared" si="43" ref="F244:H245">F245</f>
        <v>130</v>
      </c>
      <c r="G244" s="7">
        <f t="shared" si="43"/>
        <v>0</v>
      </c>
      <c r="H244" s="7">
        <f t="shared" si="43"/>
        <v>130</v>
      </c>
    </row>
    <row r="245" spans="1:8" ht="30.75">
      <c r="A245" s="13" t="s">
        <v>120</v>
      </c>
      <c r="B245" s="6" t="s">
        <v>40</v>
      </c>
      <c r="C245" s="6" t="s">
        <v>33</v>
      </c>
      <c r="D245" s="52" t="s">
        <v>363</v>
      </c>
      <c r="E245" s="6"/>
      <c r="F245" s="7">
        <f t="shared" si="43"/>
        <v>130</v>
      </c>
      <c r="G245" s="7">
        <f t="shared" si="43"/>
        <v>0</v>
      </c>
      <c r="H245" s="7">
        <f t="shared" si="43"/>
        <v>130</v>
      </c>
    </row>
    <row r="246" spans="1:8" ht="15">
      <c r="A246" s="13" t="s">
        <v>13</v>
      </c>
      <c r="B246" s="6" t="s">
        <v>40</v>
      </c>
      <c r="C246" s="6" t="s">
        <v>33</v>
      </c>
      <c r="D246" s="52" t="s">
        <v>363</v>
      </c>
      <c r="E246" s="6" t="s">
        <v>71</v>
      </c>
      <c r="F246" s="7">
        <f>'Лист1(МП)'!F205</f>
        <v>130</v>
      </c>
      <c r="G246" s="7">
        <f>'Лист1(МП)'!G205</f>
        <v>0</v>
      </c>
      <c r="H246" s="7">
        <f>'Лист1(МП)'!H205</f>
        <v>130</v>
      </c>
    </row>
    <row r="247" spans="1:8" ht="30.75">
      <c r="A247" s="24" t="s">
        <v>328</v>
      </c>
      <c r="B247" s="22" t="s">
        <v>40</v>
      </c>
      <c r="C247" s="22" t="s">
        <v>33</v>
      </c>
      <c r="D247" s="20" t="s">
        <v>179</v>
      </c>
      <c r="E247" s="20"/>
      <c r="F247" s="7">
        <f>F248</f>
        <v>100990.1</v>
      </c>
      <c r="G247" s="7">
        <f>G248</f>
        <v>0</v>
      </c>
      <c r="H247" s="7">
        <f>H248</f>
        <v>100990.1</v>
      </c>
    </row>
    <row r="248" spans="1:8" ht="62.25">
      <c r="A248" s="24" t="s">
        <v>330</v>
      </c>
      <c r="B248" s="25" t="s">
        <v>40</v>
      </c>
      <c r="C248" s="25" t="s">
        <v>33</v>
      </c>
      <c r="D248" s="26" t="s">
        <v>190</v>
      </c>
      <c r="E248" s="27"/>
      <c r="F248" s="7">
        <f>F249+F251+F253+F256</f>
        <v>100990.1</v>
      </c>
      <c r="G248" s="7">
        <f>G249+G251+G253+G256</f>
        <v>0</v>
      </c>
      <c r="H248" s="7">
        <f>H249+H251+H253+H256</f>
        <v>100990.1</v>
      </c>
    </row>
    <row r="249" spans="1:8" ht="77.25" customHeight="1">
      <c r="A249" s="29" t="s">
        <v>331</v>
      </c>
      <c r="B249" s="25" t="s">
        <v>40</v>
      </c>
      <c r="C249" s="25" t="s">
        <v>33</v>
      </c>
      <c r="D249" s="20" t="s">
        <v>332</v>
      </c>
      <c r="E249" s="27"/>
      <c r="F249" s="7">
        <f>F250</f>
        <v>10331</v>
      </c>
      <c r="G249" s="7">
        <f>G250</f>
        <v>0</v>
      </c>
      <c r="H249" s="7">
        <f>H250</f>
        <v>10331</v>
      </c>
    </row>
    <row r="250" spans="1:8" ht="15">
      <c r="A250" s="29" t="s">
        <v>13</v>
      </c>
      <c r="B250" s="25" t="s">
        <v>40</v>
      </c>
      <c r="C250" s="25" t="s">
        <v>33</v>
      </c>
      <c r="D250" s="20" t="s">
        <v>332</v>
      </c>
      <c r="E250" s="27" t="s">
        <v>71</v>
      </c>
      <c r="F250" s="7">
        <f>'Лист1(пер.полн.)'!F86</f>
        <v>10331</v>
      </c>
      <c r="G250" s="7">
        <f>'Лист1(пер.полн.)'!G86</f>
        <v>0</v>
      </c>
      <c r="H250" s="7">
        <f>'Лист1(пер.полн.)'!H86</f>
        <v>10331</v>
      </c>
    </row>
    <row r="251" spans="1:8" ht="108.75">
      <c r="A251" s="28" t="s">
        <v>111</v>
      </c>
      <c r="B251" s="25" t="s">
        <v>40</v>
      </c>
      <c r="C251" s="25" t="s">
        <v>33</v>
      </c>
      <c r="D251" s="26" t="s">
        <v>191</v>
      </c>
      <c r="E251" s="27"/>
      <c r="F251" s="7">
        <f>F252</f>
        <v>84975</v>
      </c>
      <c r="G251" s="7">
        <f>G252</f>
        <v>0</v>
      </c>
      <c r="H251" s="7">
        <f>H252</f>
        <v>84975</v>
      </c>
    </row>
    <row r="252" spans="1:8" ht="15">
      <c r="A252" s="29" t="s">
        <v>13</v>
      </c>
      <c r="B252" s="25" t="s">
        <v>40</v>
      </c>
      <c r="C252" s="25" t="s">
        <v>33</v>
      </c>
      <c r="D252" s="26" t="s">
        <v>191</v>
      </c>
      <c r="E252" s="27" t="s">
        <v>71</v>
      </c>
      <c r="F252" s="7">
        <f>'Лист1(пер.полн.)'!F88</f>
        <v>84975</v>
      </c>
      <c r="G252" s="7">
        <f>'Лист1(пер.полн.)'!G88</f>
        <v>0</v>
      </c>
      <c r="H252" s="7">
        <f>'Лист1(пер.полн.)'!H88</f>
        <v>84975</v>
      </c>
    </row>
    <row r="253" spans="1:8" ht="78.75" customHeight="1">
      <c r="A253" s="29" t="s">
        <v>357</v>
      </c>
      <c r="B253" s="22" t="s">
        <v>40</v>
      </c>
      <c r="C253" s="22" t="s">
        <v>33</v>
      </c>
      <c r="D253" s="20" t="s">
        <v>192</v>
      </c>
      <c r="E253" s="20"/>
      <c r="F253" s="7">
        <f>F254</f>
        <v>956</v>
      </c>
      <c r="G253" s="7">
        <f>G254</f>
        <v>0</v>
      </c>
      <c r="H253" s="7">
        <f>H254</f>
        <v>956</v>
      </c>
    </row>
    <row r="254" spans="1:8" ht="15">
      <c r="A254" s="29" t="s">
        <v>13</v>
      </c>
      <c r="B254" s="22" t="s">
        <v>40</v>
      </c>
      <c r="C254" s="22" t="s">
        <v>33</v>
      </c>
      <c r="D254" s="20" t="s">
        <v>192</v>
      </c>
      <c r="E254" s="27" t="s">
        <v>71</v>
      </c>
      <c r="F254" s="7">
        <f>'Лист1(пер.полн.)'!F90</f>
        <v>956</v>
      </c>
      <c r="G254" s="7">
        <f>'Лист1(пер.полн.)'!G90</f>
        <v>0</v>
      </c>
      <c r="H254" s="7">
        <f>'Лист1(пер.полн.)'!H90</f>
        <v>956</v>
      </c>
    </row>
    <row r="255" spans="1:8" ht="67.5" customHeight="1">
      <c r="A255" s="29" t="s">
        <v>334</v>
      </c>
      <c r="B255" s="22" t="s">
        <v>40</v>
      </c>
      <c r="C255" s="22" t="s">
        <v>33</v>
      </c>
      <c r="D255" s="20" t="s">
        <v>335</v>
      </c>
      <c r="E255" s="20"/>
      <c r="F255" s="7">
        <f>F256</f>
        <v>4728.1</v>
      </c>
      <c r="G255" s="7">
        <f>G256</f>
        <v>0</v>
      </c>
      <c r="H255" s="7">
        <f>H256</f>
        <v>4728.1</v>
      </c>
    </row>
    <row r="256" spans="1:8" ht="15">
      <c r="A256" s="29" t="s">
        <v>13</v>
      </c>
      <c r="B256" s="22" t="s">
        <v>40</v>
      </c>
      <c r="C256" s="22" t="s">
        <v>33</v>
      </c>
      <c r="D256" s="20" t="s">
        <v>335</v>
      </c>
      <c r="E256" s="27" t="s">
        <v>71</v>
      </c>
      <c r="F256" s="7">
        <f>'Лист1(пер.полн.)'!F92</f>
        <v>4728.1</v>
      </c>
      <c r="G256" s="7">
        <f>'Лист1(пер.полн.)'!G92</f>
        <v>0</v>
      </c>
      <c r="H256" s="7">
        <f>'Лист1(пер.полн.)'!H92</f>
        <v>4728.1</v>
      </c>
    </row>
    <row r="257" spans="1:8" ht="15">
      <c r="A257" s="13" t="s">
        <v>408</v>
      </c>
      <c r="B257" s="22" t="s">
        <v>40</v>
      </c>
      <c r="C257" s="22" t="s">
        <v>33</v>
      </c>
      <c r="D257" s="52" t="s">
        <v>409</v>
      </c>
      <c r="E257" s="27"/>
      <c r="F257" s="7">
        <f aca="true" t="shared" si="44" ref="F257:H258">F258</f>
        <v>0</v>
      </c>
      <c r="G257" s="7">
        <f t="shared" si="44"/>
        <v>942.8</v>
      </c>
      <c r="H257" s="7">
        <f t="shared" si="44"/>
        <v>942.8</v>
      </c>
    </row>
    <row r="258" spans="1:8" ht="30.75">
      <c r="A258" s="13" t="s">
        <v>120</v>
      </c>
      <c r="B258" s="22" t="s">
        <v>40</v>
      </c>
      <c r="C258" s="22" t="s">
        <v>33</v>
      </c>
      <c r="D258" s="52" t="s">
        <v>410</v>
      </c>
      <c r="E258" s="27"/>
      <c r="F258" s="7">
        <f t="shared" si="44"/>
        <v>0</v>
      </c>
      <c r="G258" s="7">
        <f t="shared" si="44"/>
        <v>942.8</v>
      </c>
      <c r="H258" s="7">
        <f t="shared" si="44"/>
        <v>942.8</v>
      </c>
    </row>
    <row r="259" spans="1:8" ht="30.75">
      <c r="A259" s="13" t="s">
        <v>264</v>
      </c>
      <c r="B259" s="22" t="s">
        <v>40</v>
      </c>
      <c r="C259" s="22" t="s">
        <v>33</v>
      </c>
      <c r="D259" s="52" t="s">
        <v>410</v>
      </c>
      <c r="E259" s="27" t="s">
        <v>71</v>
      </c>
      <c r="F259" s="7">
        <f>'Лист1(МП)'!F208</f>
        <v>0</v>
      </c>
      <c r="G259" s="7">
        <f>'Лист1(МП)'!G208</f>
        <v>942.8</v>
      </c>
      <c r="H259" s="7">
        <f>'Лист1(МП)'!H208</f>
        <v>942.8</v>
      </c>
    </row>
    <row r="260" spans="1:8" ht="62.25">
      <c r="A260" s="13" t="s">
        <v>285</v>
      </c>
      <c r="B260" s="11" t="s">
        <v>40</v>
      </c>
      <c r="C260" s="11" t="s">
        <v>33</v>
      </c>
      <c r="D260" s="18" t="s">
        <v>287</v>
      </c>
      <c r="E260" s="6"/>
      <c r="F260" s="7">
        <f aca="true" t="shared" si="45" ref="F260:H261">F261</f>
        <v>300</v>
      </c>
      <c r="G260" s="7">
        <f t="shared" si="45"/>
        <v>0</v>
      </c>
      <c r="H260" s="7">
        <f t="shared" si="45"/>
        <v>300</v>
      </c>
    </row>
    <row r="261" spans="1:8" ht="46.5">
      <c r="A261" s="13" t="s">
        <v>286</v>
      </c>
      <c r="B261" s="11" t="s">
        <v>40</v>
      </c>
      <c r="C261" s="11" t="s">
        <v>33</v>
      </c>
      <c r="D261" s="18" t="s">
        <v>288</v>
      </c>
      <c r="E261" s="6"/>
      <c r="F261" s="7">
        <f t="shared" si="45"/>
        <v>300</v>
      </c>
      <c r="G261" s="7">
        <f t="shared" si="45"/>
        <v>0</v>
      </c>
      <c r="H261" s="7">
        <f t="shared" si="45"/>
        <v>300</v>
      </c>
    </row>
    <row r="262" spans="1:8" ht="30.75">
      <c r="A262" s="13" t="s">
        <v>273</v>
      </c>
      <c r="B262" s="11" t="s">
        <v>40</v>
      </c>
      <c r="C262" s="11" t="s">
        <v>33</v>
      </c>
      <c r="D262" s="18" t="s">
        <v>288</v>
      </c>
      <c r="E262" s="6" t="s">
        <v>71</v>
      </c>
      <c r="F262" s="7">
        <f>'Лист1(пер.полн.)'!F95</f>
        <v>300</v>
      </c>
      <c r="G262" s="7">
        <f>'Лист1(пер.полн.)'!G95</f>
        <v>0</v>
      </c>
      <c r="H262" s="7">
        <f>'Лист1(пер.полн.)'!H95</f>
        <v>300</v>
      </c>
    </row>
    <row r="263" spans="1:8" s="44" customFormat="1" ht="15">
      <c r="A263" s="12" t="s">
        <v>236</v>
      </c>
      <c r="B263" s="19" t="s">
        <v>40</v>
      </c>
      <c r="C263" s="19" t="s">
        <v>35</v>
      </c>
      <c r="D263" s="15"/>
      <c r="E263" s="15"/>
      <c r="F263" s="4">
        <f>F264+F266+F282+F272+F269+F286+F276</f>
        <v>14139.599999999999</v>
      </c>
      <c r="G263" s="4">
        <f>G264+G266+G282+G272+G269+G286+G276</f>
        <v>-712.1999999999998</v>
      </c>
      <c r="H263" s="4">
        <f>H264+H266+H282+H272+H269+H286+H276</f>
        <v>13427.400000000001</v>
      </c>
    </row>
    <row r="264" spans="1:8" ht="30.75">
      <c r="A264" s="5" t="s">
        <v>108</v>
      </c>
      <c r="B264" s="22" t="s">
        <v>40</v>
      </c>
      <c r="C264" s="22" t="s">
        <v>35</v>
      </c>
      <c r="D264" s="18" t="s">
        <v>183</v>
      </c>
      <c r="E264" s="18"/>
      <c r="F264" s="7">
        <f>F265</f>
        <v>4612.8</v>
      </c>
      <c r="G264" s="7">
        <f>G265</f>
        <v>0</v>
      </c>
      <c r="H264" s="7">
        <f>H265</f>
        <v>4612.8</v>
      </c>
    </row>
    <row r="265" spans="1:8" ht="15">
      <c r="A265" s="13" t="s">
        <v>13</v>
      </c>
      <c r="B265" s="22" t="s">
        <v>40</v>
      </c>
      <c r="C265" s="22" t="s">
        <v>35</v>
      </c>
      <c r="D265" s="18" t="s">
        <v>183</v>
      </c>
      <c r="E265" s="18">
        <v>610</v>
      </c>
      <c r="F265" s="7">
        <f>'Лист1(МП)'!F211</f>
        <v>4612.8</v>
      </c>
      <c r="G265" s="7">
        <f>'Лист1(МП)'!G211</f>
        <v>0</v>
      </c>
      <c r="H265" s="7">
        <f>'Лист1(МП)'!H211</f>
        <v>4612.8</v>
      </c>
    </row>
    <row r="266" spans="1:8" s="60" customFormat="1" ht="46.5">
      <c r="A266" s="31" t="s">
        <v>373</v>
      </c>
      <c r="B266" s="22" t="s">
        <v>40</v>
      </c>
      <c r="C266" s="22" t="s">
        <v>35</v>
      </c>
      <c r="D266" s="18" t="s">
        <v>233</v>
      </c>
      <c r="E266" s="18"/>
      <c r="F266" s="7">
        <f aca="true" t="shared" si="46" ref="F266:H267">F267</f>
        <v>20</v>
      </c>
      <c r="G266" s="7">
        <f t="shared" si="46"/>
        <v>0</v>
      </c>
      <c r="H266" s="7">
        <f t="shared" si="46"/>
        <v>20</v>
      </c>
    </row>
    <row r="267" spans="1:8" s="60" customFormat="1" ht="30.75">
      <c r="A267" s="13" t="s">
        <v>120</v>
      </c>
      <c r="B267" s="22" t="s">
        <v>40</v>
      </c>
      <c r="C267" s="22" t="s">
        <v>35</v>
      </c>
      <c r="D267" s="18" t="s">
        <v>232</v>
      </c>
      <c r="E267" s="18"/>
      <c r="F267" s="7">
        <f t="shared" si="46"/>
        <v>20</v>
      </c>
      <c r="G267" s="7">
        <f t="shared" si="46"/>
        <v>0</v>
      </c>
      <c r="H267" s="7">
        <f t="shared" si="46"/>
        <v>20</v>
      </c>
    </row>
    <row r="268" spans="1:8" s="60" customFormat="1" ht="30.75">
      <c r="A268" s="13" t="s">
        <v>75</v>
      </c>
      <c r="B268" s="22" t="s">
        <v>40</v>
      </c>
      <c r="C268" s="22" t="s">
        <v>35</v>
      </c>
      <c r="D268" s="18" t="s">
        <v>232</v>
      </c>
      <c r="E268" s="18">
        <v>610</v>
      </c>
      <c r="F268" s="7">
        <f>'Лист1(МП)'!F214</f>
        <v>20</v>
      </c>
      <c r="G268" s="7">
        <f>'Лист1(МП)'!G214</f>
        <v>0</v>
      </c>
      <c r="H268" s="7">
        <f>'Лист1(МП)'!H214</f>
        <v>20</v>
      </c>
    </row>
    <row r="269" spans="1:8" ht="46.5">
      <c r="A269" s="30" t="s">
        <v>284</v>
      </c>
      <c r="B269" s="22" t="s">
        <v>40</v>
      </c>
      <c r="C269" s="22" t="s">
        <v>35</v>
      </c>
      <c r="D269" s="6" t="s">
        <v>247</v>
      </c>
      <c r="E269" s="6"/>
      <c r="F269" s="7">
        <f aca="true" t="shared" si="47" ref="F269:H270">F270</f>
        <v>112.8</v>
      </c>
      <c r="G269" s="7">
        <f t="shared" si="47"/>
        <v>0</v>
      </c>
      <c r="H269" s="7">
        <f t="shared" si="47"/>
        <v>112.8</v>
      </c>
    </row>
    <row r="270" spans="1:8" ht="62.25">
      <c r="A270" s="56" t="s">
        <v>239</v>
      </c>
      <c r="B270" s="22" t="s">
        <v>40</v>
      </c>
      <c r="C270" s="22" t="s">
        <v>35</v>
      </c>
      <c r="D270" s="18" t="s">
        <v>260</v>
      </c>
      <c r="E270" s="18"/>
      <c r="F270" s="7">
        <f t="shared" si="47"/>
        <v>112.8</v>
      </c>
      <c r="G270" s="7">
        <f t="shared" si="47"/>
        <v>0</v>
      </c>
      <c r="H270" s="7">
        <f t="shared" si="47"/>
        <v>112.8</v>
      </c>
    </row>
    <row r="271" spans="1:8" ht="30.75">
      <c r="A271" s="13" t="s">
        <v>273</v>
      </c>
      <c r="B271" s="22" t="s">
        <v>40</v>
      </c>
      <c r="C271" s="22" t="s">
        <v>35</v>
      </c>
      <c r="D271" s="18" t="s">
        <v>260</v>
      </c>
      <c r="E271" s="18">
        <v>610</v>
      </c>
      <c r="F271" s="7">
        <f>'Лист1(пер.полн.)'!F99</f>
        <v>112.8</v>
      </c>
      <c r="G271" s="7">
        <f>'Лист1(пер.полн.)'!G99</f>
        <v>0</v>
      </c>
      <c r="H271" s="7">
        <f>'Лист1(пер.полн.)'!H99</f>
        <v>112.8</v>
      </c>
    </row>
    <row r="272" spans="1:8" ht="30.75">
      <c r="A272" s="30" t="s">
        <v>294</v>
      </c>
      <c r="B272" s="22" t="s">
        <v>40</v>
      </c>
      <c r="C272" s="22" t="s">
        <v>35</v>
      </c>
      <c r="D272" s="18" t="s">
        <v>184</v>
      </c>
      <c r="E272" s="18"/>
      <c r="F272" s="7">
        <f>F273</f>
        <v>3196.6</v>
      </c>
      <c r="G272" s="7">
        <f>G273</f>
        <v>-712.1999999999998</v>
      </c>
      <c r="H272" s="7">
        <f>H273</f>
        <v>2484.4</v>
      </c>
    </row>
    <row r="273" spans="1:8" ht="37.5" customHeight="1">
      <c r="A273" s="30" t="s">
        <v>118</v>
      </c>
      <c r="B273" s="22" t="s">
        <v>40</v>
      </c>
      <c r="C273" s="22" t="s">
        <v>35</v>
      </c>
      <c r="D273" s="18" t="s">
        <v>185</v>
      </c>
      <c r="E273" s="18"/>
      <c r="F273" s="7">
        <f>F274+F280</f>
        <v>3196.6</v>
      </c>
      <c r="G273" s="7">
        <f>G274+G280</f>
        <v>-712.1999999999998</v>
      </c>
      <c r="H273" s="7">
        <f>H274+H280</f>
        <v>2484.4</v>
      </c>
    </row>
    <row r="274" spans="1:8" ht="30.75">
      <c r="A274" s="5" t="s">
        <v>108</v>
      </c>
      <c r="B274" s="22" t="s">
        <v>40</v>
      </c>
      <c r="C274" s="22" t="s">
        <v>35</v>
      </c>
      <c r="D274" s="18" t="s">
        <v>186</v>
      </c>
      <c r="E274" s="18"/>
      <c r="F274" s="7">
        <f>F275</f>
        <v>3146.6</v>
      </c>
      <c r="G274" s="7">
        <f>G275</f>
        <v>-712.1999999999998</v>
      </c>
      <c r="H274" s="7">
        <f>H275</f>
        <v>2434.4</v>
      </c>
    </row>
    <row r="275" spans="1:9" ht="15">
      <c r="A275" s="13" t="s">
        <v>13</v>
      </c>
      <c r="B275" s="22" t="s">
        <v>40</v>
      </c>
      <c r="C275" s="22" t="s">
        <v>35</v>
      </c>
      <c r="D275" s="18" t="s">
        <v>186</v>
      </c>
      <c r="E275" s="18">
        <v>610</v>
      </c>
      <c r="F275" s="7">
        <f>'Лист1(МП)'!F218</f>
        <v>3146.6</v>
      </c>
      <c r="G275" s="7">
        <f>'Лист1(МП)'!G218</f>
        <v>-712.1999999999998</v>
      </c>
      <c r="H275" s="7">
        <f>'Лист1(МП)'!H218</f>
        <v>2434.4</v>
      </c>
      <c r="I275" s="7"/>
    </row>
    <row r="276" spans="1:8" ht="34.5" customHeight="1">
      <c r="A276" s="31" t="s">
        <v>118</v>
      </c>
      <c r="B276" s="22" t="s">
        <v>40</v>
      </c>
      <c r="C276" s="22" t="s">
        <v>35</v>
      </c>
      <c r="D276" s="18" t="s">
        <v>184</v>
      </c>
      <c r="E276" s="18"/>
      <c r="F276" s="7">
        <f>F277</f>
        <v>4828.2</v>
      </c>
      <c r="G276" s="7">
        <f>G277</f>
        <v>0</v>
      </c>
      <c r="H276" s="7">
        <f>H277</f>
        <v>4828.2</v>
      </c>
    </row>
    <row r="277" spans="1:8" ht="93">
      <c r="A277" s="13" t="s">
        <v>376</v>
      </c>
      <c r="B277" s="22" t="s">
        <v>40</v>
      </c>
      <c r="C277" s="22" t="s">
        <v>35</v>
      </c>
      <c r="D277" s="18" t="s">
        <v>378</v>
      </c>
      <c r="E277" s="18"/>
      <c r="F277" s="7">
        <f>F278+F279</f>
        <v>4828.2</v>
      </c>
      <c r="G277" s="7">
        <f>G278+G279</f>
        <v>0</v>
      </c>
      <c r="H277" s="7">
        <f>H278+H279</f>
        <v>4828.2</v>
      </c>
    </row>
    <row r="278" spans="1:8" ht="30.75">
      <c r="A278" s="13" t="s">
        <v>377</v>
      </c>
      <c r="B278" s="22" t="s">
        <v>40</v>
      </c>
      <c r="C278" s="22" t="s">
        <v>35</v>
      </c>
      <c r="D278" s="18" t="s">
        <v>378</v>
      </c>
      <c r="E278" s="18">
        <v>610</v>
      </c>
      <c r="F278" s="7">
        <f>'Лист1(пер.полн.)'!F102</f>
        <v>4779.9</v>
      </c>
      <c r="G278" s="7">
        <f>'Лист1(пер.полн.)'!G102</f>
        <v>0</v>
      </c>
      <c r="H278" s="7">
        <f>'Лист1(пер.полн.)'!H102</f>
        <v>4779.9</v>
      </c>
    </row>
    <row r="279" spans="1:8" ht="30.75">
      <c r="A279" s="13" t="s">
        <v>273</v>
      </c>
      <c r="B279" s="22" t="s">
        <v>40</v>
      </c>
      <c r="C279" s="22" t="s">
        <v>35</v>
      </c>
      <c r="D279" s="18" t="s">
        <v>378</v>
      </c>
      <c r="E279" s="18">
        <v>610</v>
      </c>
      <c r="F279" s="7">
        <f>'Лист1(пер.полн.)'!F103</f>
        <v>48.3</v>
      </c>
      <c r="G279" s="7">
        <f>'Лист1(пер.полн.)'!G103</f>
        <v>0</v>
      </c>
      <c r="H279" s="7">
        <f>'Лист1(пер.полн.)'!H103</f>
        <v>48.3</v>
      </c>
    </row>
    <row r="280" spans="1:8" ht="19.5" customHeight="1">
      <c r="A280" s="13" t="s">
        <v>119</v>
      </c>
      <c r="B280" s="22" t="s">
        <v>40</v>
      </c>
      <c r="C280" s="22" t="s">
        <v>35</v>
      </c>
      <c r="D280" s="18" t="s">
        <v>253</v>
      </c>
      <c r="E280" s="18"/>
      <c r="F280" s="7">
        <f>F281</f>
        <v>50</v>
      </c>
      <c r="G280" s="7">
        <f>G281</f>
        <v>0</v>
      </c>
      <c r="H280" s="7">
        <f>H281</f>
        <v>50</v>
      </c>
    </row>
    <row r="281" spans="1:8" ht="15">
      <c r="A281" s="13" t="s">
        <v>13</v>
      </c>
      <c r="B281" s="22" t="s">
        <v>40</v>
      </c>
      <c r="C281" s="22" t="s">
        <v>35</v>
      </c>
      <c r="D281" s="18" t="s">
        <v>253</v>
      </c>
      <c r="E281" s="18">
        <v>610</v>
      </c>
      <c r="F281" s="7">
        <f>'Лист1(МП)'!F220</f>
        <v>50</v>
      </c>
      <c r="G281" s="7">
        <f>'Лист1(МП)'!G220</f>
        <v>0</v>
      </c>
      <c r="H281" s="7">
        <f>'Лист1(МП)'!H220</f>
        <v>50</v>
      </c>
    </row>
    <row r="282" spans="1:8" ht="46.5">
      <c r="A282" s="30" t="s">
        <v>300</v>
      </c>
      <c r="B282" s="6" t="s">
        <v>40</v>
      </c>
      <c r="C282" s="6" t="s">
        <v>35</v>
      </c>
      <c r="D282" s="6" t="s">
        <v>179</v>
      </c>
      <c r="E282" s="6"/>
      <c r="F282" s="7">
        <f>F283</f>
        <v>150</v>
      </c>
      <c r="G282" s="7">
        <f aca="true" t="shared" si="48" ref="G282:H284">G283</f>
        <v>0</v>
      </c>
      <c r="H282" s="7">
        <f t="shared" si="48"/>
        <v>150</v>
      </c>
    </row>
    <row r="283" spans="1:8" ht="52.5" customHeight="1">
      <c r="A283" s="31" t="s">
        <v>292</v>
      </c>
      <c r="B283" s="6" t="s">
        <v>40</v>
      </c>
      <c r="C283" s="6" t="s">
        <v>35</v>
      </c>
      <c r="D283" s="6" t="s">
        <v>241</v>
      </c>
      <c r="E283" s="6"/>
      <c r="F283" s="7">
        <f>F284</f>
        <v>150</v>
      </c>
      <c r="G283" s="7">
        <f t="shared" si="48"/>
        <v>0</v>
      </c>
      <c r="H283" s="7">
        <f t="shared" si="48"/>
        <v>150</v>
      </c>
    </row>
    <row r="284" spans="1:8" ht="30.75">
      <c r="A284" s="13" t="s">
        <v>120</v>
      </c>
      <c r="B284" s="6" t="s">
        <v>40</v>
      </c>
      <c r="C284" s="6" t="s">
        <v>35</v>
      </c>
      <c r="D284" s="6" t="s">
        <v>363</v>
      </c>
      <c r="E284" s="6"/>
      <c r="F284" s="7">
        <f>F285</f>
        <v>150</v>
      </c>
      <c r="G284" s="7">
        <f t="shared" si="48"/>
        <v>0</v>
      </c>
      <c r="H284" s="7">
        <f t="shared" si="48"/>
        <v>150</v>
      </c>
    </row>
    <row r="285" spans="1:8" ht="15">
      <c r="A285" s="13" t="s">
        <v>13</v>
      </c>
      <c r="B285" s="6" t="s">
        <v>40</v>
      </c>
      <c r="C285" s="6" t="s">
        <v>35</v>
      </c>
      <c r="D285" s="6" t="s">
        <v>363</v>
      </c>
      <c r="E285" s="6" t="s">
        <v>71</v>
      </c>
      <c r="F285" s="7">
        <f>'Лист1(МП)'!F224</f>
        <v>150</v>
      </c>
      <c r="G285" s="7">
        <f>'Лист1(МП)'!G224</f>
        <v>0</v>
      </c>
      <c r="H285" s="7">
        <f>'Лист1(МП)'!H224</f>
        <v>150</v>
      </c>
    </row>
    <row r="286" spans="1:8" ht="62.25">
      <c r="A286" s="13" t="s">
        <v>285</v>
      </c>
      <c r="B286" s="11" t="s">
        <v>40</v>
      </c>
      <c r="C286" s="11" t="s">
        <v>35</v>
      </c>
      <c r="D286" s="18" t="s">
        <v>287</v>
      </c>
      <c r="E286" s="6"/>
      <c r="F286" s="7">
        <f>F287</f>
        <v>1219.2</v>
      </c>
      <c r="G286" s="7">
        <f>G287</f>
        <v>0</v>
      </c>
      <c r="H286" s="7">
        <f>H287</f>
        <v>1219.2</v>
      </c>
    </row>
    <row r="287" spans="1:8" ht="46.5">
      <c r="A287" s="13" t="s">
        <v>286</v>
      </c>
      <c r="B287" s="11" t="s">
        <v>40</v>
      </c>
      <c r="C287" s="11" t="s">
        <v>35</v>
      </c>
      <c r="D287" s="18" t="s">
        <v>288</v>
      </c>
      <c r="E287" s="6"/>
      <c r="F287" s="7">
        <f>F288+F289</f>
        <v>1219.2</v>
      </c>
      <c r="G287" s="7">
        <f>G288+G289</f>
        <v>0</v>
      </c>
      <c r="H287" s="7">
        <f>H288+H289</f>
        <v>1219.2</v>
      </c>
    </row>
    <row r="288" spans="1:8" ht="30.75">
      <c r="A288" s="13" t="s">
        <v>273</v>
      </c>
      <c r="B288" s="11" t="s">
        <v>40</v>
      </c>
      <c r="C288" s="11" t="s">
        <v>35</v>
      </c>
      <c r="D288" s="18" t="s">
        <v>288</v>
      </c>
      <c r="E288" s="6" t="s">
        <v>71</v>
      </c>
      <c r="F288" s="7">
        <f>'Лист1(пер.полн.)'!F105</f>
        <v>1211</v>
      </c>
      <c r="G288" s="7">
        <f>'Лист1(пер.полн.)'!G105</f>
        <v>0</v>
      </c>
      <c r="H288" s="7">
        <f>'Лист1(пер.полн.)'!H105</f>
        <v>1211</v>
      </c>
    </row>
    <row r="289" spans="1:9" ht="30.75">
      <c r="A289" s="13" t="s">
        <v>264</v>
      </c>
      <c r="B289" s="11" t="s">
        <v>40</v>
      </c>
      <c r="C289" s="11" t="s">
        <v>35</v>
      </c>
      <c r="D289" s="18" t="s">
        <v>288</v>
      </c>
      <c r="E289" s="6" t="s">
        <v>71</v>
      </c>
      <c r="F289" s="7">
        <f>'Лист1(МП)'!F227</f>
        <v>8.2</v>
      </c>
      <c r="G289" s="7">
        <f>'Лист1(МП)'!G227</f>
        <v>0</v>
      </c>
      <c r="H289" s="7">
        <f>'Лист1(МП)'!H227</f>
        <v>8.2</v>
      </c>
      <c r="I289" s="7"/>
    </row>
    <row r="290" spans="1:8" s="44" customFormat="1" ht="15.75" customHeight="1">
      <c r="A290" s="49" t="s">
        <v>126</v>
      </c>
      <c r="B290" s="19" t="s">
        <v>40</v>
      </c>
      <c r="C290" s="19" t="s">
        <v>40</v>
      </c>
      <c r="D290" s="50"/>
      <c r="E290" s="51"/>
      <c r="F290" s="4">
        <f>F291+F295+F299+F302</f>
        <v>170.3</v>
      </c>
      <c r="G290" s="4">
        <f>G291+G295+G299+G302</f>
        <v>0</v>
      </c>
      <c r="H290" s="4">
        <f>H291+H295+H299+H302</f>
        <v>170.3</v>
      </c>
    </row>
    <row r="291" spans="1:8" ht="46.5">
      <c r="A291" s="30" t="s">
        <v>290</v>
      </c>
      <c r="B291" s="6" t="s">
        <v>40</v>
      </c>
      <c r="C291" s="6" t="s">
        <v>40</v>
      </c>
      <c r="D291" s="6" t="s">
        <v>179</v>
      </c>
      <c r="E291" s="6"/>
      <c r="F291" s="7">
        <f>F292</f>
        <v>79</v>
      </c>
      <c r="G291" s="7">
        <f aca="true" t="shared" si="49" ref="G291:H293">G292</f>
        <v>0</v>
      </c>
      <c r="H291" s="7">
        <f t="shared" si="49"/>
        <v>79</v>
      </c>
    </row>
    <row r="292" spans="1:8" ht="30.75">
      <c r="A292" s="31" t="s">
        <v>301</v>
      </c>
      <c r="B292" s="6" t="s">
        <v>40</v>
      </c>
      <c r="C292" s="6" t="s">
        <v>40</v>
      </c>
      <c r="D292" s="6" t="s">
        <v>190</v>
      </c>
      <c r="E292" s="6"/>
      <c r="F292" s="7">
        <f>F293</f>
        <v>79</v>
      </c>
      <c r="G292" s="7">
        <f t="shared" si="49"/>
        <v>0</v>
      </c>
      <c r="H292" s="7">
        <f t="shared" si="49"/>
        <v>79</v>
      </c>
    </row>
    <row r="293" spans="1:8" ht="30.75">
      <c r="A293" s="13" t="s">
        <v>120</v>
      </c>
      <c r="B293" s="6" t="s">
        <v>40</v>
      </c>
      <c r="C293" s="6" t="s">
        <v>40</v>
      </c>
      <c r="D293" s="6" t="s">
        <v>229</v>
      </c>
      <c r="E293" s="6"/>
      <c r="F293" s="7">
        <f>F294</f>
        <v>79</v>
      </c>
      <c r="G293" s="7">
        <f t="shared" si="49"/>
        <v>0</v>
      </c>
      <c r="H293" s="7">
        <f t="shared" si="49"/>
        <v>79</v>
      </c>
    </row>
    <row r="294" spans="1:8" ht="30.75">
      <c r="A294" s="13" t="s">
        <v>75</v>
      </c>
      <c r="B294" s="6" t="s">
        <v>40</v>
      </c>
      <c r="C294" s="6" t="s">
        <v>40</v>
      </c>
      <c r="D294" s="6" t="s">
        <v>229</v>
      </c>
      <c r="E294" s="6" t="s">
        <v>17</v>
      </c>
      <c r="F294" s="7">
        <f>'Лист1(МП)'!F232</f>
        <v>79</v>
      </c>
      <c r="G294" s="7">
        <f>'Лист1(МП)'!G232</f>
        <v>0</v>
      </c>
      <c r="H294" s="7">
        <f>'Лист1(МП)'!H232</f>
        <v>79</v>
      </c>
    </row>
    <row r="295" spans="1:8" ht="30.75">
      <c r="A295" s="13" t="s">
        <v>338</v>
      </c>
      <c r="B295" s="11" t="s">
        <v>40</v>
      </c>
      <c r="C295" s="11" t="s">
        <v>40</v>
      </c>
      <c r="D295" s="6" t="s">
        <v>179</v>
      </c>
      <c r="E295" s="11"/>
      <c r="F295" s="7">
        <f>F296</f>
        <v>26.3</v>
      </c>
      <c r="G295" s="7">
        <f>G296</f>
        <v>0</v>
      </c>
      <c r="H295" s="7">
        <f>H296</f>
        <v>26.3</v>
      </c>
    </row>
    <row r="296" spans="1:8" ht="78">
      <c r="A296" s="29" t="s">
        <v>339</v>
      </c>
      <c r="B296" s="11" t="s">
        <v>40</v>
      </c>
      <c r="C296" s="11" t="s">
        <v>40</v>
      </c>
      <c r="D296" s="11" t="s">
        <v>198</v>
      </c>
      <c r="E296" s="11"/>
      <c r="F296" s="7">
        <f>F298</f>
        <v>26.3</v>
      </c>
      <c r="G296" s="7">
        <f>G298</f>
        <v>0</v>
      </c>
      <c r="H296" s="7">
        <f>H298</f>
        <v>26.3</v>
      </c>
    </row>
    <row r="297" spans="1:8" ht="30.75">
      <c r="A297" s="29" t="s">
        <v>336</v>
      </c>
      <c r="B297" s="11" t="s">
        <v>40</v>
      </c>
      <c r="C297" s="11" t="s">
        <v>40</v>
      </c>
      <c r="D297" s="11" t="s">
        <v>337</v>
      </c>
      <c r="E297" s="11"/>
      <c r="F297" s="7">
        <f>'Лист1(пер.полн.)'!F110</f>
        <v>26.3</v>
      </c>
      <c r="G297" s="7">
        <f>'Лист1(пер.полн.)'!G110</f>
        <v>0</v>
      </c>
      <c r="H297" s="7">
        <f>'Лист1(пер.полн.)'!H110</f>
        <v>26.3</v>
      </c>
    </row>
    <row r="298" spans="1:8" ht="30.75">
      <c r="A298" s="29" t="s">
        <v>75</v>
      </c>
      <c r="B298" s="11" t="s">
        <v>40</v>
      </c>
      <c r="C298" s="11" t="s">
        <v>40</v>
      </c>
      <c r="D298" s="11" t="s">
        <v>337</v>
      </c>
      <c r="E298" s="11" t="s">
        <v>17</v>
      </c>
      <c r="F298" s="7">
        <f>'Лист1(пер.полн.)'!F111</f>
        <v>26.3</v>
      </c>
      <c r="G298" s="7">
        <f>'Лист1(пер.полн.)'!G111</f>
        <v>0</v>
      </c>
      <c r="H298" s="7">
        <f>'Лист1(пер.полн.)'!H111</f>
        <v>26.3</v>
      </c>
    </row>
    <row r="299" spans="1:8" ht="62.25">
      <c r="A299" s="31" t="s">
        <v>302</v>
      </c>
      <c r="B299" s="6" t="s">
        <v>40</v>
      </c>
      <c r="C299" s="6" t="s">
        <v>40</v>
      </c>
      <c r="D299" s="6" t="s">
        <v>303</v>
      </c>
      <c r="E299" s="6"/>
      <c r="F299" s="7">
        <f aca="true" t="shared" si="50" ref="F299:H300">F300</f>
        <v>50</v>
      </c>
      <c r="G299" s="7">
        <f t="shared" si="50"/>
        <v>0</v>
      </c>
      <c r="H299" s="7">
        <f t="shared" si="50"/>
        <v>50</v>
      </c>
    </row>
    <row r="300" spans="1:8" ht="30.75">
      <c r="A300" s="13" t="s">
        <v>120</v>
      </c>
      <c r="B300" s="6" t="s">
        <v>40</v>
      </c>
      <c r="C300" s="6" t="s">
        <v>40</v>
      </c>
      <c r="D300" s="6" t="s">
        <v>304</v>
      </c>
      <c r="E300" s="6"/>
      <c r="F300" s="7">
        <f t="shared" si="50"/>
        <v>50</v>
      </c>
      <c r="G300" s="7">
        <f t="shared" si="50"/>
        <v>0</v>
      </c>
      <c r="H300" s="7">
        <f t="shared" si="50"/>
        <v>50</v>
      </c>
    </row>
    <row r="301" spans="1:8" ht="30.75">
      <c r="A301" s="13" t="s">
        <v>75</v>
      </c>
      <c r="B301" s="6" t="s">
        <v>40</v>
      </c>
      <c r="C301" s="6" t="s">
        <v>40</v>
      </c>
      <c r="D301" s="6" t="s">
        <v>304</v>
      </c>
      <c r="E301" s="6" t="s">
        <v>364</v>
      </c>
      <c r="F301" s="7">
        <f>'Лист1(МП)'!F235</f>
        <v>50</v>
      </c>
      <c r="G301" s="7">
        <f>'Лист1(МП)'!G235</f>
        <v>0</v>
      </c>
      <c r="H301" s="7">
        <f>'Лист1(МП)'!H235</f>
        <v>50</v>
      </c>
    </row>
    <row r="302" spans="1:8" ht="62.25">
      <c r="A302" s="31" t="s">
        <v>311</v>
      </c>
      <c r="B302" s="6" t="s">
        <v>40</v>
      </c>
      <c r="C302" s="6" t="s">
        <v>40</v>
      </c>
      <c r="D302" s="6" t="s">
        <v>237</v>
      </c>
      <c r="E302" s="6"/>
      <c r="F302" s="7">
        <f aca="true" t="shared" si="51" ref="F302:H303">F303</f>
        <v>15</v>
      </c>
      <c r="G302" s="7">
        <f t="shared" si="51"/>
        <v>0</v>
      </c>
      <c r="H302" s="7">
        <f t="shared" si="51"/>
        <v>15</v>
      </c>
    </row>
    <row r="303" spans="1:8" ht="30.75">
      <c r="A303" s="13" t="s">
        <v>120</v>
      </c>
      <c r="B303" s="6" t="s">
        <v>40</v>
      </c>
      <c r="C303" s="6" t="s">
        <v>40</v>
      </c>
      <c r="D303" s="6" t="s">
        <v>238</v>
      </c>
      <c r="E303" s="6"/>
      <c r="F303" s="7">
        <f t="shared" si="51"/>
        <v>15</v>
      </c>
      <c r="G303" s="7">
        <f t="shared" si="51"/>
        <v>0</v>
      </c>
      <c r="H303" s="7">
        <f t="shared" si="51"/>
        <v>15</v>
      </c>
    </row>
    <row r="304" spans="1:8" ht="30.75">
      <c r="A304" s="13" t="s">
        <v>75</v>
      </c>
      <c r="B304" s="6" t="s">
        <v>40</v>
      </c>
      <c r="C304" s="6" t="s">
        <v>40</v>
      </c>
      <c r="D304" s="6" t="s">
        <v>238</v>
      </c>
      <c r="E304" s="6" t="s">
        <v>17</v>
      </c>
      <c r="F304" s="7">
        <f>'Лист1(МП)'!F238</f>
        <v>15</v>
      </c>
      <c r="G304" s="7">
        <f>'Лист1(МП)'!G238</f>
        <v>0</v>
      </c>
      <c r="H304" s="7">
        <f>'Лист1(МП)'!H238</f>
        <v>15</v>
      </c>
    </row>
    <row r="305" spans="1:8" s="44" customFormat="1" ht="15">
      <c r="A305" s="12" t="s">
        <v>50</v>
      </c>
      <c r="B305" s="19" t="s">
        <v>40</v>
      </c>
      <c r="C305" s="19" t="s">
        <v>44</v>
      </c>
      <c r="D305" s="15"/>
      <c r="E305" s="15"/>
      <c r="F305" s="4">
        <f>F306+F316+F322+F325+F335</f>
        <v>7221.2</v>
      </c>
      <c r="G305" s="4">
        <f>G306+G316+G322+G325+G335</f>
        <v>0</v>
      </c>
      <c r="H305" s="4">
        <f>H306+H316+H322+H325+H335</f>
        <v>7221.2</v>
      </c>
    </row>
    <row r="306" spans="1:8" ht="62.25">
      <c r="A306" s="13" t="s">
        <v>9</v>
      </c>
      <c r="B306" s="22" t="s">
        <v>40</v>
      </c>
      <c r="C306" s="22" t="s">
        <v>44</v>
      </c>
      <c r="D306" s="6" t="s">
        <v>142</v>
      </c>
      <c r="E306" s="18"/>
      <c r="F306" s="7">
        <f>F307+F312</f>
        <v>2681</v>
      </c>
      <c r="G306" s="7">
        <f>G307+G312</f>
        <v>0</v>
      </c>
      <c r="H306" s="7">
        <f>H307+H312</f>
        <v>2681</v>
      </c>
    </row>
    <row r="307" spans="1:8" ht="30.75">
      <c r="A307" s="5" t="s">
        <v>82</v>
      </c>
      <c r="B307" s="6" t="s">
        <v>40</v>
      </c>
      <c r="C307" s="6" t="s">
        <v>44</v>
      </c>
      <c r="D307" s="6" t="s">
        <v>143</v>
      </c>
      <c r="E307" s="14"/>
      <c r="F307" s="7">
        <f>F308</f>
        <v>2045</v>
      </c>
      <c r="G307" s="7">
        <f>G308</f>
        <v>0</v>
      </c>
      <c r="H307" s="7">
        <f>H308</f>
        <v>2045</v>
      </c>
    </row>
    <row r="308" spans="1:8" ht="30.75">
      <c r="A308" s="5" t="s">
        <v>83</v>
      </c>
      <c r="B308" s="6" t="s">
        <v>40</v>
      </c>
      <c r="C308" s="6" t="s">
        <v>44</v>
      </c>
      <c r="D308" s="6" t="s">
        <v>144</v>
      </c>
      <c r="E308" s="18"/>
      <c r="F308" s="7">
        <f>F309+F310+F311</f>
        <v>2045</v>
      </c>
      <c r="G308" s="7">
        <f>G309+G310+G311</f>
        <v>0</v>
      </c>
      <c r="H308" s="7">
        <f>H309+H310+H311</f>
        <v>2045</v>
      </c>
    </row>
    <row r="309" spans="1:8" ht="50.25" customHeight="1">
      <c r="A309" s="13" t="s">
        <v>74</v>
      </c>
      <c r="B309" s="6" t="s">
        <v>40</v>
      </c>
      <c r="C309" s="6" t="s">
        <v>44</v>
      </c>
      <c r="D309" s="6" t="s">
        <v>144</v>
      </c>
      <c r="E309" s="6" t="s">
        <v>16</v>
      </c>
      <c r="F309" s="7">
        <f>'Лист1(МП)'!F243</f>
        <v>1866.7</v>
      </c>
      <c r="G309" s="7">
        <f>'Лист1(МП)'!G243</f>
        <v>0</v>
      </c>
      <c r="H309" s="7">
        <f>'Лист1(МП)'!H243</f>
        <v>1866.7</v>
      </c>
    </row>
    <row r="310" spans="1:8" ht="30.75">
      <c r="A310" s="13" t="s">
        <v>75</v>
      </c>
      <c r="B310" s="6" t="s">
        <v>40</v>
      </c>
      <c r="C310" s="6" t="s">
        <v>44</v>
      </c>
      <c r="D310" s="6" t="s">
        <v>144</v>
      </c>
      <c r="E310" s="6" t="s">
        <v>17</v>
      </c>
      <c r="F310" s="7">
        <f>'Лист1(МП)'!F244</f>
        <v>163.3</v>
      </c>
      <c r="G310" s="7">
        <f>'Лист1(МП)'!G244</f>
        <v>0</v>
      </c>
      <c r="H310" s="7">
        <f>'Лист1(МП)'!H244</f>
        <v>163.3</v>
      </c>
    </row>
    <row r="311" spans="1:8" ht="15">
      <c r="A311" s="5" t="s">
        <v>84</v>
      </c>
      <c r="B311" s="6" t="s">
        <v>40</v>
      </c>
      <c r="C311" s="6" t="s">
        <v>44</v>
      </c>
      <c r="D311" s="6" t="s">
        <v>144</v>
      </c>
      <c r="E311" s="6" t="s">
        <v>85</v>
      </c>
      <c r="F311" s="7">
        <f>'Лист1(МП)'!F245</f>
        <v>15</v>
      </c>
      <c r="G311" s="7">
        <f>'Лист1(МП)'!G245</f>
        <v>0</v>
      </c>
      <c r="H311" s="7">
        <f>'Лист1(МП)'!H245</f>
        <v>15</v>
      </c>
    </row>
    <row r="312" spans="1:8" ht="15">
      <c r="A312" s="5" t="s">
        <v>97</v>
      </c>
      <c r="B312" s="6" t="s">
        <v>40</v>
      </c>
      <c r="C312" s="6" t="s">
        <v>44</v>
      </c>
      <c r="D312" s="6" t="s">
        <v>151</v>
      </c>
      <c r="E312" s="14"/>
      <c r="F312" s="7">
        <f>F313</f>
        <v>636</v>
      </c>
      <c r="G312" s="7">
        <f>G313</f>
        <v>0</v>
      </c>
      <c r="H312" s="7">
        <f>H313</f>
        <v>636</v>
      </c>
    </row>
    <row r="313" spans="1:8" ht="46.5">
      <c r="A313" s="5" t="s">
        <v>196</v>
      </c>
      <c r="B313" s="6" t="s">
        <v>40</v>
      </c>
      <c r="C313" s="6" t="s">
        <v>44</v>
      </c>
      <c r="D313" s="6" t="s">
        <v>195</v>
      </c>
      <c r="E313" s="18"/>
      <c r="F313" s="7">
        <f>F314+F315</f>
        <v>636</v>
      </c>
      <c r="G313" s="7">
        <f>G314+G315</f>
        <v>0</v>
      </c>
      <c r="H313" s="7">
        <f>H314+H315</f>
        <v>636</v>
      </c>
    </row>
    <row r="314" spans="1:8" ht="46.5">
      <c r="A314" s="13" t="s">
        <v>74</v>
      </c>
      <c r="B314" s="6" t="s">
        <v>40</v>
      </c>
      <c r="C314" s="6" t="s">
        <v>44</v>
      </c>
      <c r="D314" s="6" t="s">
        <v>195</v>
      </c>
      <c r="E314" s="6" t="s">
        <v>16</v>
      </c>
      <c r="F314" s="7">
        <f>'Лист1(пер.полн.)'!F116</f>
        <v>614.6</v>
      </c>
      <c r="G314" s="7">
        <f>'Лист1(пер.полн.)'!G116</f>
        <v>0</v>
      </c>
      <c r="H314" s="7">
        <f>'Лист1(пер.полн.)'!H116</f>
        <v>614.6</v>
      </c>
    </row>
    <row r="315" spans="1:8" ht="30.75">
      <c r="A315" s="13" t="s">
        <v>75</v>
      </c>
      <c r="B315" s="6" t="s">
        <v>40</v>
      </c>
      <c r="C315" s="6" t="s">
        <v>44</v>
      </c>
      <c r="D315" s="6" t="s">
        <v>195</v>
      </c>
      <c r="E315" s="6" t="s">
        <v>17</v>
      </c>
      <c r="F315" s="7">
        <f>'Лист1(пер.полн.)'!F117</f>
        <v>21.4</v>
      </c>
      <c r="G315" s="7">
        <f>'Лист1(пер.полн.)'!G117</f>
        <v>0</v>
      </c>
      <c r="H315" s="7">
        <f>'Лист1(пер.полн.)'!H117</f>
        <v>21.4</v>
      </c>
    </row>
    <row r="316" spans="1:8" ht="30.75">
      <c r="A316" s="13" t="s">
        <v>105</v>
      </c>
      <c r="B316" s="22" t="s">
        <v>40</v>
      </c>
      <c r="C316" s="22" t="s">
        <v>44</v>
      </c>
      <c r="D316" s="18" t="s">
        <v>161</v>
      </c>
      <c r="E316" s="6"/>
      <c r="F316" s="7">
        <f aca="true" t="shared" si="52" ref="F316:H317">F317</f>
        <v>3766.2</v>
      </c>
      <c r="G316" s="7">
        <f t="shared" si="52"/>
        <v>0</v>
      </c>
      <c r="H316" s="7">
        <f t="shared" si="52"/>
        <v>3766.2</v>
      </c>
    </row>
    <row r="317" spans="1:8" ht="30.75">
      <c r="A317" s="13" t="s">
        <v>106</v>
      </c>
      <c r="B317" s="11" t="s">
        <v>40</v>
      </c>
      <c r="C317" s="11" t="s">
        <v>44</v>
      </c>
      <c r="D317" s="8" t="s">
        <v>162</v>
      </c>
      <c r="E317" s="6"/>
      <c r="F317" s="7">
        <f t="shared" si="52"/>
        <v>3766.2</v>
      </c>
      <c r="G317" s="7">
        <f t="shared" si="52"/>
        <v>0</v>
      </c>
      <c r="H317" s="7">
        <f t="shared" si="52"/>
        <v>3766.2</v>
      </c>
    </row>
    <row r="318" spans="1:8" ht="93">
      <c r="A318" s="13" t="s">
        <v>51</v>
      </c>
      <c r="B318" s="22" t="s">
        <v>40</v>
      </c>
      <c r="C318" s="22" t="s">
        <v>44</v>
      </c>
      <c r="D318" s="8" t="s">
        <v>197</v>
      </c>
      <c r="E318" s="18"/>
      <c r="F318" s="7">
        <f>F319+F320+F321</f>
        <v>3766.2</v>
      </c>
      <c r="G318" s="7">
        <f>G319+G320+G321</f>
        <v>0</v>
      </c>
      <c r="H318" s="7">
        <f>H319+H320+H321</f>
        <v>3766.2</v>
      </c>
    </row>
    <row r="319" spans="1:8" ht="46.5">
      <c r="A319" s="13" t="s">
        <v>74</v>
      </c>
      <c r="B319" s="22" t="s">
        <v>40</v>
      </c>
      <c r="C319" s="22" t="s">
        <v>44</v>
      </c>
      <c r="D319" s="8" t="s">
        <v>197</v>
      </c>
      <c r="E319" s="18">
        <v>100</v>
      </c>
      <c r="F319" s="7">
        <f>'Лист1(МП)'!F249</f>
        <v>3243.6</v>
      </c>
      <c r="G319" s="7">
        <f>'Лист1(МП)'!G249</f>
        <v>0</v>
      </c>
      <c r="H319" s="7">
        <f>'Лист1(МП)'!H249</f>
        <v>3243.6</v>
      </c>
    </row>
    <row r="320" spans="1:8" ht="30.75">
      <c r="A320" s="13" t="s">
        <v>75</v>
      </c>
      <c r="B320" s="22" t="s">
        <v>40</v>
      </c>
      <c r="C320" s="22" t="s">
        <v>44</v>
      </c>
      <c r="D320" s="8" t="s">
        <v>197</v>
      </c>
      <c r="E320" s="18">
        <v>200</v>
      </c>
      <c r="F320" s="7">
        <f>'Лист1(МП)'!F250</f>
        <v>502.6</v>
      </c>
      <c r="G320" s="7">
        <f>'Лист1(МП)'!G250</f>
        <v>0</v>
      </c>
      <c r="H320" s="7">
        <f>'Лист1(МП)'!H250</f>
        <v>502.6</v>
      </c>
    </row>
    <row r="321" spans="1:8" ht="15">
      <c r="A321" s="5" t="s">
        <v>84</v>
      </c>
      <c r="B321" s="22" t="s">
        <v>40</v>
      </c>
      <c r="C321" s="22" t="s">
        <v>44</v>
      </c>
      <c r="D321" s="8" t="s">
        <v>197</v>
      </c>
      <c r="E321" s="18">
        <v>850</v>
      </c>
      <c r="F321" s="7">
        <f>'Лист1(МП)'!F251</f>
        <v>20</v>
      </c>
      <c r="G321" s="7">
        <f>'Лист1(МП)'!G251</f>
        <v>0</v>
      </c>
      <c r="H321" s="7">
        <f>'Лист1(МП)'!H251</f>
        <v>20</v>
      </c>
    </row>
    <row r="322" spans="1:8" ht="46.5">
      <c r="A322" s="31" t="s">
        <v>373</v>
      </c>
      <c r="B322" s="6" t="s">
        <v>40</v>
      </c>
      <c r="C322" s="6" t="s">
        <v>44</v>
      </c>
      <c r="D322" s="18" t="s">
        <v>233</v>
      </c>
      <c r="E322" s="6"/>
      <c r="F322" s="7">
        <f aca="true" t="shared" si="53" ref="F322:H323">F323</f>
        <v>30</v>
      </c>
      <c r="G322" s="7">
        <f t="shared" si="53"/>
        <v>0</v>
      </c>
      <c r="H322" s="7">
        <f t="shared" si="53"/>
        <v>30</v>
      </c>
    </row>
    <row r="323" spans="1:8" ht="30.75">
      <c r="A323" s="13" t="s">
        <v>120</v>
      </c>
      <c r="B323" s="6" t="s">
        <v>40</v>
      </c>
      <c r="C323" s="6" t="s">
        <v>44</v>
      </c>
      <c r="D323" s="18" t="s">
        <v>232</v>
      </c>
      <c r="E323" s="6"/>
      <c r="F323" s="7">
        <f t="shared" si="53"/>
        <v>30</v>
      </c>
      <c r="G323" s="7">
        <f t="shared" si="53"/>
        <v>0</v>
      </c>
      <c r="H323" s="7">
        <f t="shared" si="53"/>
        <v>30</v>
      </c>
    </row>
    <row r="324" spans="1:8" ht="30.75">
      <c r="A324" s="13" t="s">
        <v>75</v>
      </c>
      <c r="B324" s="6" t="s">
        <v>40</v>
      </c>
      <c r="C324" s="6" t="s">
        <v>44</v>
      </c>
      <c r="D324" s="18" t="s">
        <v>232</v>
      </c>
      <c r="E324" s="6" t="s">
        <v>17</v>
      </c>
      <c r="F324" s="7">
        <f>'Лист1(МП)'!F254</f>
        <v>30</v>
      </c>
      <c r="G324" s="7">
        <f>'Лист1(МП)'!G254</f>
        <v>0</v>
      </c>
      <c r="H324" s="7">
        <f>'Лист1(МП)'!H254</f>
        <v>30</v>
      </c>
    </row>
    <row r="325" spans="1:8" ht="46.5">
      <c r="A325" s="30" t="s">
        <v>290</v>
      </c>
      <c r="B325" s="6" t="s">
        <v>40</v>
      </c>
      <c r="C325" s="6" t="s">
        <v>44</v>
      </c>
      <c r="D325" s="6" t="s">
        <v>179</v>
      </c>
      <c r="E325" s="6"/>
      <c r="F325" s="7">
        <f>F326+F329+F332</f>
        <v>144</v>
      </c>
      <c r="G325" s="7">
        <f>G326+G329+G332</f>
        <v>0</v>
      </c>
      <c r="H325" s="7">
        <f>H326+H329+H332</f>
        <v>144</v>
      </c>
    </row>
    <row r="326" spans="1:8" ht="30.75">
      <c r="A326" s="31" t="s">
        <v>308</v>
      </c>
      <c r="B326" s="6" t="s">
        <v>40</v>
      </c>
      <c r="C326" s="6" t="s">
        <v>44</v>
      </c>
      <c r="D326" s="6" t="s">
        <v>180</v>
      </c>
      <c r="E326" s="6"/>
      <c r="F326" s="7">
        <f aca="true" t="shared" si="54" ref="F326:H327">F327</f>
        <v>10</v>
      </c>
      <c r="G326" s="7">
        <f t="shared" si="54"/>
        <v>0</v>
      </c>
      <c r="H326" s="7">
        <f t="shared" si="54"/>
        <v>10</v>
      </c>
    </row>
    <row r="327" spans="1:8" ht="30.75">
      <c r="A327" s="13" t="s">
        <v>120</v>
      </c>
      <c r="B327" s="6" t="s">
        <v>40</v>
      </c>
      <c r="C327" s="6" t="s">
        <v>44</v>
      </c>
      <c r="D327" s="6" t="s">
        <v>187</v>
      </c>
      <c r="E327" s="6"/>
      <c r="F327" s="7">
        <f t="shared" si="54"/>
        <v>10</v>
      </c>
      <c r="G327" s="7">
        <f t="shared" si="54"/>
        <v>0</v>
      </c>
      <c r="H327" s="7">
        <f t="shared" si="54"/>
        <v>10</v>
      </c>
    </row>
    <row r="328" spans="1:8" ht="30.75">
      <c r="A328" s="13" t="s">
        <v>75</v>
      </c>
      <c r="B328" s="6" t="s">
        <v>40</v>
      </c>
      <c r="C328" s="6" t="s">
        <v>44</v>
      </c>
      <c r="D328" s="6" t="s">
        <v>187</v>
      </c>
      <c r="E328" s="6" t="s">
        <v>17</v>
      </c>
      <c r="F328" s="7">
        <f>'Лист1(МП)'!F258</f>
        <v>10</v>
      </c>
      <c r="G328" s="7">
        <f>'Лист1(МП)'!G258</f>
        <v>0</v>
      </c>
      <c r="H328" s="7">
        <f>'Лист1(МП)'!H258</f>
        <v>10</v>
      </c>
    </row>
    <row r="329" spans="1:8" ht="46.5">
      <c r="A329" s="30" t="s">
        <v>309</v>
      </c>
      <c r="B329" s="6" t="s">
        <v>40</v>
      </c>
      <c r="C329" s="6" t="s">
        <v>44</v>
      </c>
      <c r="D329" s="6" t="s">
        <v>198</v>
      </c>
      <c r="E329" s="6"/>
      <c r="F329" s="7">
        <f aca="true" t="shared" si="55" ref="F329:H330">F330</f>
        <v>95</v>
      </c>
      <c r="G329" s="7">
        <f t="shared" si="55"/>
        <v>0</v>
      </c>
      <c r="H329" s="7">
        <f t="shared" si="55"/>
        <v>95</v>
      </c>
    </row>
    <row r="330" spans="1:8" ht="30.75">
      <c r="A330" s="13" t="s">
        <v>120</v>
      </c>
      <c r="B330" s="6" t="s">
        <v>40</v>
      </c>
      <c r="C330" s="6" t="s">
        <v>44</v>
      </c>
      <c r="D330" s="6" t="s">
        <v>199</v>
      </c>
      <c r="E330" s="6"/>
      <c r="F330" s="7">
        <f t="shared" si="55"/>
        <v>95</v>
      </c>
      <c r="G330" s="7">
        <f t="shared" si="55"/>
        <v>0</v>
      </c>
      <c r="H330" s="7">
        <f t="shared" si="55"/>
        <v>95</v>
      </c>
    </row>
    <row r="331" spans="1:8" ht="32.25" customHeight="1">
      <c r="A331" s="13" t="s">
        <v>75</v>
      </c>
      <c r="B331" s="6" t="s">
        <v>40</v>
      </c>
      <c r="C331" s="6" t="s">
        <v>44</v>
      </c>
      <c r="D331" s="6" t="s">
        <v>199</v>
      </c>
      <c r="E331" s="6" t="s">
        <v>17</v>
      </c>
      <c r="F331" s="7">
        <f>'Лист1(МП)'!F261</f>
        <v>95</v>
      </c>
      <c r="G331" s="7">
        <f>'Лист1(МП)'!G261</f>
        <v>0</v>
      </c>
      <c r="H331" s="7">
        <f>'Лист1(МП)'!H261</f>
        <v>95</v>
      </c>
    </row>
    <row r="332" spans="1:8" ht="30.75">
      <c r="A332" s="30" t="s">
        <v>310</v>
      </c>
      <c r="B332" s="6" t="s">
        <v>40</v>
      </c>
      <c r="C332" s="6" t="s">
        <v>44</v>
      </c>
      <c r="D332" s="6" t="s">
        <v>188</v>
      </c>
      <c r="E332" s="6"/>
      <c r="F332" s="7">
        <f aca="true" t="shared" si="56" ref="F332:H333">F333</f>
        <v>39</v>
      </c>
      <c r="G332" s="7">
        <f t="shared" si="56"/>
        <v>0</v>
      </c>
      <c r="H332" s="7">
        <f t="shared" si="56"/>
        <v>39</v>
      </c>
    </row>
    <row r="333" spans="1:8" ht="30.75">
      <c r="A333" s="13" t="s">
        <v>120</v>
      </c>
      <c r="B333" s="6" t="s">
        <v>40</v>
      </c>
      <c r="C333" s="6" t="s">
        <v>44</v>
      </c>
      <c r="D333" s="6" t="s">
        <v>189</v>
      </c>
      <c r="E333" s="6"/>
      <c r="F333" s="7">
        <f t="shared" si="56"/>
        <v>39</v>
      </c>
      <c r="G333" s="7">
        <f t="shared" si="56"/>
        <v>0</v>
      </c>
      <c r="H333" s="7">
        <f t="shared" si="56"/>
        <v>39</v>
      </c>
    </row>
    <row r="334" spans="1:8" ht="30.75">
      <c r="A334" s="13" t="s">
        <v>75</v>
      </c>
      <c r="B334" s="6" t="s">
        <v>40</v>
      </c>
      <c r="C334" s="6" t="s">
        <v>44</v>
      </c>
      <c r="D334" s="6" t="s">
        <v>189</v>
      </c>
      <c r="E334" s="6" t="s">
        <v>17</v>
      </c>
      <c r="F334" s="7">
        <f>'Лист1(МП)'!F264</f>
        <v>39</v>
      </c>
      <c r="G334" s="7">
        <f>'Лист1(МП)'!G264</f>
        <v>0</v>
      </c>
      <c r="H334" s="7">
        <f>'Лист1(МП)'!H264</f>
        <v>39</v>
      </c>
    </row>
    <row r="335" spans="1:8" ht="62.25">
      <c r="A335" s="13" t="s">
        <v>285</v>
      </c>
      <c r="B335" s="11" t="s">
        <v>40</v>
      </c>
      <c r="C335" s="11" t="s">
        <v>44</v>
      </c>
      <c r="D335" s="18" t="s">
        <v>287</v>
      </c>
      <c r="E335" s="6"/>
      <c r="F335" s="7">
        <f aca="true" t="shared" si="57" ref="F335:H336">F336</f>
        <v>600</v>
      </c>
      <c r="G335" s="7">
        <f t="shared" si="57"/>
        <v>0</v>
      </c>
      <c r="H335" s="7">
        <f t="shared" si="57"/>
        <v>600</v>
      </c>
    </row>
    <row r="336" spans="1:8" ht="46.5">
      <c r="A336" s="13" t="s">
        <v>286</v>
      </c>
      <c r="B336" s="11" t="s">
        <v>40</v>
      </c>
      <c r="C336" s="11" t="s">
        <v>44</v>
      </c>
      <c r="D336" s="18" t="s">
        <v>288</v>
      </c>
      <c r="E336" s="6"/>
      <c r="F336" s="7">
        <f t="shared" si="57"/>
        <v>600</v>
      </c>
      <c r="G336" s="7">
        <f t="shared" si="57"/>
        <v>0</v>
      </c>
      <c r="H336" s="7">
        <f t="shared" si="57"/>
        <v>600</v>
      </c>
    </row>
    <row r="337" spans="1:8" ht="62.25">
      <c r="A337" s="13" t="s">
        <v>272</v>
      </c>
      <c r="B337" s="11" t="s">
        <v>40</v>
      </c>
      <c r="C337" s="11" t="s">
        <v>44</v>
      </c>
      <c r="D337" s="18" t="s">
        <v>288</v>
      </c>
      <c r="E337" s="6" t="s">
        <v>16</v>
      </c>
      <c r="F337" s="7">
        <f>'Лист1(пер.полн.)'!F120</f>
        <v>600</v>
      </c>
      <c r="G337" s="7">
        <f>'Лист1(пер.полн.)'!G120</f>
        <v>0</v>
      </c>
      <c r="H337" s="7">
        <f>'Лист1(пер.полн.)'!H120</f>
        <v>600</v>
      </c>
    </row>
    <row r="338" spans="1:8" ht="15">
      <c r="A338" s="12" t="s">
        <v>81</v>
      </c>
      <c r="B338" s="19" t="s">
        <v>52</v>
      </c>
      <c r="C338" s="15"/>
      <c r="D338" s="15"/>
      <c r="E338" s="15"/>
      <c r="F338" s="4">
        <f>F339+F369</f>
        <v>45417.8</v>
      </c>
      <c r="G338" s="4">
        <f>G339+G369</f>
        <v>8973.300000000001</v>
      </c>
      <c r="H338" s="4">
        <f>H339+H369</f>
        <v>54391.100000000006</v>
      </c>
    </row>
    <row r="339" spans="1:8" s="44" customFormat="1" ht="15">
      <c r="A339" s="12" t="s">
        <v>20</v>
      </c>
      <c r="B339" s="19" t="s">
        <v>52</v>
      </c>
      <c r="C339" s="19" t="s">
        <v>31</v>
      </c>
      <c r="D339" s="15"/>
      <c r="E339" s="15"/>
      <c r="F339" s="4">
        <f>F343+F340+F365+F359</f>
        <v>36400.1</v>
      </c>
      <c r="G339" s="4">
        <f>G343+G340+G365+G359</f>
        <v>8973.300000000001</v>
      </c>
      <c r="H339" s="4">
        <f>H343+H340+H365+H359</f>
        <v>45373.40000000001</v>
      </c>
    </row>
    <row r="340" spans="1:8" ht="46.5">
      <c r="A340" s="30" t="s">
        <v>284</v>
      </c>
      <c r="B340" s="22" t="s">
        <v>52</v>
      </c>
      <c r="C340" s="22" t="s">
        <v>31</v>
      </c>
      <c r="D340" s="6" t="s">
        <v>247</v>
      </c>
      <c r="E340" s="6"/>
      <c r="F340" s="7">
        <f aca="true" t="shared" si="58" ref="F340:H341">F341</f>
        <v>666.8</v>
      </c>
      <c r="G340" s="7">
        <f t="shared" si="58"/>
        <v>0</v>
      </c>
      <c r="H340" s="7">
        <f t="shared" si="58"/>
        <v>666.8</v>
      </c>
    </row>
    <row r="341" spans="1:8" ht="62.25">
      <c r="A341" s="57" t="s">
        <v>239</v>
      </c>
      <c r="B341" s="22" t="s">
        <v>52</v>
      </c>
      <c r="C341" s="22" t="s">
        <v>31</v>
      </c>
      <c r="D341" s="18" t="s">
        <v>260</v>
      </c>
      <c r="E341" s="18"/>
      <c r="F341" s="7">
        <f t="shared" si="58"/>
        <v>666.8</v>
      </c>
      <c r="G341" s="7">
        <f t="shared" si="58"/>
        <v>0</v>
      </c>
      <c r="H341" s="7">
        <f t="shared" si="58"/>
        <v>666.8</v>
      </c>
    </row>
    <row r="342" spans="1:8" ht="30.75">
      <c r="A342" s="13" t="s">
        <v>273</v>
      </c>
      <c r="B342" s="22" t="s">
        <v>52</v>
      </c>
      <c r="C342" s="22" t="s">
        <v>31</v>
      </c>
      <c r="D342" s="18" t="s">
        <v>260</v>
      </c>
      <c r="E342" s="18">
        <v>610</v>
      </c>
      <c r="F342" s="7">
        <f>'Лист1(пер.полн.)'!F124</f>
        <v>666.8</v>
      </c>
      <c r="G342" s="7">
        <f>'Лист1(пер.полн.)'!G124</f>
        <v>0</v>
      </c>
      <c r="H342" s="7">
        <f>'Лист1(пер.полн.)'!H124</f>
        <v>666.8</v>
      </c>
    </row>
    <row r="343" spans="1:8" ht="31.5" customHeight="1">
      <c r="A343" s="23" t="s">
        <v>312</v>
      </c>
      <c r="B343" s="22" t="s">
        <v>52</v>
      </c>
      <c r="C343" s="22" t="s">
        <v>31</v>
      </c>
      <c r="D343" s="18" t="s">
        <v>184</v>
      </c>
      <c r="E343" s="18"/>
      <c r="F343" s="7">
        <f>F344+F349+F354</f>
        <v>10999.8</v>
      </c>
      <c r="G343" s="7">
        <f>G344+G349+G354</f>
        <v>-6672.6</v>
      </c>
      <c r="H343" s="7">
        <f>H344+H349+H354</f>
        <v>4327.2</v>
      </c>
    </row>
    <row r="344" spans="1:8" ht="30.75">
      <c r="A344" s="23" t="s">
        <v>115</v>
      </c>
      <c r="B344" s="22" t="s">
        <v>52</v>
      </c>
      <c r="C344" s="22" t="s">
        <v>31</v>
      </c>
      <c r="D344" s="18" t="s">
        <v>201</v>
      </c>
      <c r="E344" s="18"/>
      <c r="F344" s="7">
        <f>F345+F347</f>
        <v>6118.5</v>
      </c>
      <c r="G344" s="7">
        <f>G345+G347</f>
        <v>-4658.5</v>
      </c>
      <c r="H344" s="7">
        <f>H345+H347</f>
        <v>1460</v>
      </c>
    </row>
    <row r="345" spans="1:8" ht="15">
      <c r="A345" s="5" t="s">
        <v>93</v>
      </c>
      <c r="B345" s="22" t="s">
        <v>52</v>
      </c>
      <c r="C345" s="22" t="s">
        <v>31</v>
      </c>
      <c r="D345" s="18" t="s">
        <v>202</v>
      </c>
      <c r="E345" s="18"/>
      <c r="F345" s="7">
        <f>F346</f>
        <v>5928.5</v>
      </c>
      <c r="G345" s="7">
        <f>G346</f>
        <v>-4658.5</v>
      </c>
      <c r="H345" s="7">
        <f>H346</f>
        <v>1270</v>
      </c>
    </row>
    <row r="346" spans="1:8" ht="15">
      <c r="A346" s="13" t="s">
        <v>13</v>
      </c>
      <c r="B346" s="22" t="s">
        <v>52</v>
      </c>
      <c r="C346" s="22" t="s">
        <v>31</v>
      </c>
      <c r="D346" s="18" t="s">
        <v>202</v>
      </c>
      <c r="E346" s="18">
        <v>610</v>
      </c>
      <c r="F346" s="7">
        <f>'Лист1(МП)'!F270</f>
        <v>5928.5</v>
      </c>
      <c r="G346" s="7">
        <f>'Лист1(МП)'!G270</f>
        <v>-4658.5</v>
      </c>
      <c r="H346" s="7">
        <f>'Лист1(МП)'!H270</f>
        <v>1270</v>
      </c>
    </row>
    <row r="347" spans="1:8" ht="33" customHeight="1">
      <c r="A347" s="5" t="s">
        <v>123</v>
      </c>
      <c r="B347" s="22" t="s">
        <v>52</v>
      </c>
      <c r="C347" s="22" t="s">
        <v>31</v>
      </c>
      <c r="D347" s="18" t="s">
        <v>203</v>
      </c>
      <c r="E347" s="18"/>
      <c r="F347" s="7">
        <f>F348</f>
        <v>190</v>
      </c>
      <c r="G347" s="7">
        <f>G348</f>
        <v>0</v>
      </c>
      <c r="H347" s="7">
        <f>H348</f>
        <v>190</v>
      </c>
    </row>
    <row r="348" spans="1:8" ht="15">
      <c r="A348" s="13" t="s">
        <v>13</v>
      </c>
      <c r="B348" s="22" t="s">
        <v>52</v>
      </c>
      <c r="C348" s="22" t="s">
        <v>31</v>
      </c>
      <c r="D348" s="18" t="s">
        <v>203</v>
      </c>
      <c r="E348" s="18">
        <v>610</v>
      </c>
      <c r="F348" s="7">
        <f>'Лист1(МП)'!F272</f>
        <v>190</v>
      </c>
      <c r="G348" s="7">
        <f>'Лист1(МП)'!G272</f>
        <v>0</v>
      </c>
      <c r="H348" s="7">
        <f>'Лист1(МП)'!H272</f>
        <v>190</v>
      </c>
    </row>
    <row r="349" spans="1:8" ht="30.75">
      <c r="A349" s="30" t="s">
        <v>116</v>
      </c>
      <c r="B349" s="22" t="s">
        <v>52</v>
      </c>
      <c r="C349" s="22" t="s">
        <v>31</v>
      </c>
      <c r="D349" s="18" t="s">
        <v>204</v>
      </c>
      <c r="E349" s="18"/>
      <c r="F349" s="7">
        <f>F350+F353</f>
        <v>656.2</v>
      </c>
      <c r="G349" s="7">
        <f>G350+G353</f>
        <v>0</v>
      </c>
      <c r="H349" s="7">
        <f>H350+H353</f>
        <v>656.2</v>
      </c>
    </row>
    <row r="350" spans="1:8" ht="15">
      <c r="A350" s="13" t="s">
        <v>53</v>
      </c>
      <c r="B350" s="22" t="s">
        <v>52</v>
      </c>
      <c r="C350" s="22" t="s">
        <v>31</v>
      </c>
      <c r="D350" s="18" t="s">
        <v>205</v>
      </c>
      <c r="E350" s="18"/>
      <c r="F350" s="7">
        <f>F351</f>
        <v>646.2</v>
      </c>
      <c r="G350" s="7">
        <f>G351</f>
        <v>0</v>
      </c>
      <c r="H350" s="7">
        <f>H351</f>
        <v>646.2</v>
      </c>
    </row>
    <row r="351" spans="1:8" ht="15" customHeight="1">
      <c r="A351" s="13" t="s">
        <v>13</v>
      </c>
      <c r="B351" s="22" t="s">
        <v>52</v>
      </c>
      <c r="C351" s="22" t="s">
        <v>31</v>
      </c>
      <c r="D351" s="18" t="s">
        <v>205</v>
      </c>
      <c r="E351" s="18">
        <v>610</v>
      </c>
      <c r="F351" s="7">
        <f>'Лист1(МП)'!F275</f>
        <v>646.2</v>
      </c>
      <c r="G351" s="7">
        <f>'Лист1(МП)'!G275</f>
        <v>0</v>
      </c>
      <c r="H351" s="7">
        <f>'Лист1(МП)'!H275</f>
        <v>646.2</v>
      </c>
    </row>
    <row r="352" spans="1:8" ht="29.25" customHeight="1">
      <c r="A352" s="13" t="s">
        <v>123</v>
      </c>
      <c r="B352" s="22" t="s">
        <v>52</v>
      </c>
      <c r="C352" s="22" t="s">
        <v>31</v>
      </c>
      <c r="D352" s="18" t="s">
        <v>365</v>
      </c>
      <c r="E352" s="18"/>
      <c r="F352" s="7">
        <f>F353</f>
        <v>10</v>
      </c>
      <c r="G352" s="7">
        <f>G353</f>
        <v>0</v>
      </c>
      <c r="H352" s="7">
        <f>H353</f>
        <v>10</v>
      </c>
    </row>
    <row r="353" spans="1:8" ht="15" customHeight="1">
      <c r="A353" s="13" t="s">
        <v>13</v>
      </c>
      <c r="B353" s="22" t="s">
        <v>52</v>
      </c>
      <c r="C353" s="22" t="s">
        <v>31</v>
      </c>
      <c r="D353" s="18" t="s">
        <v>365</v>
      </c>
      <c r="E353" s="18">
        <v>610</v>
      </c>
      <c r="F353" s="7">
        <f>'Лист1(МП)'!F277</f>
        <v>10</v>
      </c>
      <c r="G353" s="7">
        <f>'Лист1(МП)'!G277</f>
        <v>0</v>
      </c>
      <c r="H353" s="7">
        <f>'Лист1(МП)'!H277</f>
        <v>10</v>
      </c>
    </row>
    <row r="354" spans="1:8" ht="30.75">
      <c r="A354" s="30" t="s">
        <v>117</v>
      </c>
      <c r="B354" s="22" t="s">
        <v>52</v>
      </c>
      <c r="C354" s="22" t="s">
        <v>31</v>
      </c>
      <c r="D354" s="18" t="s">
        <v>206</v>
      </c>
      <c r="E354" s="18"/>
      <c r="F354" s="7">
        <f>F355+F357</f>
        <v>4225.1</v>
      </c>
      <c r="G354" s="7">
        <f>G355+G357</f>
        <v>-2014.1000000000004</v>
      </c>
      <c r="H354" s="7">
        <f>H355+H357</f>
        <v>2211</v>
      </c>
    </row>
    <row r="355" spans="1:8" ht="15">
      <c r="A355" s="13" t="s">
        <v>54</v>
      </c>
      <c r="B355" s="22" t="s">
        <v>52</v>
      </c>
      <c r="C355" s="22" t="s">
        <v>31</v>
      </c>
      <c r="D355" s="18" t="s">
        <v>207</v>
      </c>
      <c r="E355" s="18"/>
      <c r="F355" s="7">
        <f>F356</f>
        <v>4185.1</v>
      </c>
      <c r="G355" s="7">
        <f>G356</f>
        <v>-2014.1000000000004</v>
      </c>
      <c r="H355" s="7">
        <f>H356</f>
        <v>2171</v>
      </c>
    </row>
    <row r="356" spans="1:8" ht="18" customHeight="1">
      <c r="A356" s="13" t="s">
        <v>13</v>
      </c>
      <c r="B356" s="22" t="s">
        <v>52</v>
      </c>
      <c r="C356" s="22" t="s">
        <v>31</v>
      </c>
      <c r="D356" s="18" t="s">
        <v>207</v>
      </c>
      <c r="E356" s="18">
        <v>610</v>
      </c>
      <c r="F356" s="7">
        <f>'Лист1(МП)'!F280</f>
        <v>4185.1</v>
      </c>
      <c r="G356" s="7">
        <f>'Лист1(МП)'!G280</f>
        <v>-2014.1000000000004</v>
      </c>
      <c r="H356" s="7">
        <f>'Лист1(МП)'!H280</f>
        <v>2171</v>
      </c>
    </row>
    <row r="357" spans="1:8" ht="18.75" customHeight="1">
      <c r="A357" s="13" t="s">
        <v>119</v>
      </c>
      <c r="B357" s="22" t="s">
        <v>52</v>
      </c>
      <c r="C357" s="22" t="s">
        <v>31</v>
      </c>
      <c r="D357" s="18" t="s">
        <v>208</v>
      </c>
      <c r="F357" s="7">
        <f>F358</f>
        <v>40</v>
      </c>
      <c r="G357" s="7">
        <f>G358</f>
        <v>0</v>
      </c>
      <c r="H357" s="7">
        <f>H358</f>
        <v>40</v>
      </c>
    </row>
    <row r="358" spans="1:8" ht="15.75" customHeight="1">
      <c r="A358" s="13" t="s">
        <v>13</v>
      </c>
      <c r="B358" s="22" t="s">
        <v>52</v>
      </c>
      <c r="C358" s="22" t="s">
        <v>31</v>
      </c>
      <c r="D358" s="18" t="s">
        <v>208</v>
      </c>
      <c r="E358" s="18">
        <v>610</v>
      </c>
      <c r="F358" s="7">
        <f>'Лист1(МП)'!F282</f>
        <v>40</v>
      </c>
      <c r="G358" s="7">
        <f>'Лист1(МП)'!G282</f>
        <v>0</v>
      </c>
      <c r="H358" s="7">
        <f>'Лист1(МП)'!H282</f>
        <v>40</v>
      </c>
    </row>
    <row r="359" spans="1:8" ht="68.25" customHeight="1">
      <c r="A359" s="13" t="s">
        <v>366</v>
      </c>
      <c r="B359" s="22" t="s">
        <v>52</v>
      </c>
      <c r="C359" s="22" t="s">
        <v>31</v>
      </c>
      <c r="D359" s="18" t="s">
        <v>185</v>
      </c>
      <c r="E359" s="18"/>
      <c r="F359" s="7">
        <f>F360+F363</f>
        <v>23349.7</v>
      </c>
      <c r="G359" s="7">
        <f>G360+G363</f>
        <v>15645.900000000001</v>
      </c>
      <c r="H359" s="7">
        <f>H360+H363</f>
        <v>38995.600000000006</v>
      </c>
    </row>
    <row r="360" spans="1:8" ht="33" customHeight="1">
      <c r="A360" s="13" t="s">
        <v>306</v>
      </c>
      <c r="B360" s="22" t="s">
        <v>52</v>
      </c>
      <c r="C360" s="22" t="s">
        <v>31</v>
      </c>
      <c r="D360" s="18" t="s">
        <v>379</v>
      </c>
      <c r="E360" s="18"/>
      <c r="F360" s="7">
        <f>F361+F362</f>
        <v>22286.4</v>
      </c>
      <c r="G360" s="7">
        <f>G361+G362</f>
        <v>0</v>
      </c>
      <c r="H360" s="7">
        <f>H361+H362</f>
        <v>22286.4</v>
      </c>
    </row>
    <row r="361" spans="1:8" ht="63" customHeight="1">
      <c r="A361" s="13" t="s">
        <v>381</v>
      </c>
      <c r="B361" s="22" t="s">
        <v>52</v>
      </c>
      <c r="C361" s="22" t="s">
        <v>31</v>
      </c>
      <c r="D361" s="18" t="s">
        <v>379</v>
      </c>
      <c r="E361" s="18">
        <v>200</v>
      </c>
      <c r="F361" s="7">
        <f>'Лист1(пер.полн.)'!F128</f>
        <v>20202</v>
      </c>
      <c r="G361" s="7">
        <f>'Лист1(пер.полн.)'!G128</f>
        <v>0</v>
      </c>
      <c r="H361" s="7">
        <f>'Лист1(пер.полн.)'!H128</f>
        <v>20202</v>
      </c>
    </row>
    <row r="362" spans="1:8" ht="63" customHeight="1">
      <c r="A362" s="13" t="s">
        <v>380</v>
      </c>
      <c r="B362" s="22" t="s">
        <v>52</v>
      </c>
      <c r="C362" s="22" t="s">
        <v>31</v>
      </c>
      <c r="D362" s="18" t="s">
        <v>379</v>
      </c>
      <c r="E362" s="18">
        <v>200</v>
      </c>
      <c r="F362" s="7">
        <f>'Лист1(пер.полн.)'!F129</f>
        <v>2084.4</v>
      </c>
      <c r="G362" s="7">
        <f>'Лист1(пер.полн.)'!G129</f>
        <v>0</v>
      </c>
      <c r="H362" s="7">
        <f>'Лист1(пер.полн.)'!H129</f>
        <v>2084.4</v>
      </c>
    </row>
    <row r="363" spans="1:8" ht="33.75" customHeight="1">
      <c r="A363" s="13" t="s">
        <v>306</v>
      </c>
      <c r="B363" s="22" t="s">
        <v>52</v>
      </c>
      <c r="C363" s="22" t="s">
        <v>31</v>
      </c>
      <c r="D363" s="18" t="s">
        <v>368</v>
      </c>
      <c r="E363" s="18"/>
      <c r="F363" s="7">
        <f>F364</f>
        <v>1063.3</v>
      </c>
      <c r="G363" s="7">
        <f>G364</f>
        <v>15645.900000000001</v>
      </c>
      <c r="H363" s="7">
        <f>H364</f>
        <v>16709.2</v>
      </c>
    </row>
    <row r="364" spans="1:8" ht="63" customHeight="1">
      <c r="A364" s="13" t="s">
        <v>367</v>
      </c>
      <c r="B364" s="22" t="s">
        <v>52</v>
      </c>
      <c r="C364" s="22" t="s">
        <v>31</v>
      </c>
      <c r="D364" s="18" t="s">
        <v>368</v>
      </c>
      <c r="E364" s="18">
        <v>200</v>
      </c>
      <c r="F364" s="7">
        <f>'Лист1(МП)'!F285</f>
        <v>1063.3</v>
      </c>
      <c r="G364" s="7">
        <f>'Лист1(МП)'!G285</f>
        <v>15645.900000000001</v>
      </c>
      <c r="H364" s="7">
        <f>'Лист1(МП)'!H285</f>
        <v>16709.2</v>
      </c>
    </row>
    <row r="365" spans="1:8" ht="62.25">
      <c r="A365" s="13" t="s">
        <v>285</v>
      </c>
      <c r="B365" s="22" t="s">
        <v>52</v>
      </c>
      <c r="C365" s="22" t="s">
        <v>31</v>
      </c>
      <c r="D365" s="18" t="s">
        <v>287</v>
      </c>
      <c r="E365" s="18"/>
      <c r="F365" s="7">
        <f>F366</f>
        <v>1383.8</v>
      </c>
      <c r="G365" s="7">
        <f>G366</f>
        <v>0</v>
      </c>
      <c r="H365" s="7">
        <f>H366</f>
        <v>1383.8</v>
      </c>
    </row>
    <row r="366" spans="1:8" ht="46.5">
      <c r="A366" s="13" t="s">
        <v>286</v>
      </c>
      <c r="B366" s="22" t="s">
        <v>52</v>
      </c>
      <c r="C366" s="22" t="s">
        <v>31</v>
      </c>
      <c r="D366" s="18" t="s">
        <v>288</v>
      </c>
      <c r="E366" s="18"/>
      <c r="F366" s="7">
        <f>F367+F368</f>
        <v>1383.8</v>
      </c>
      <c r="G366" s="7">
        <f>G367+G368</f>
        <v>0</v>
      </c>
      <c r="H366" s="7">
        <f>H367+H368</f>
        <v>1383.8</v>
      </c>
    </row>
    <row r="367" spans="1:8" ht="30.75">
      <c r="A367" s="13" t="s">
        <v>273</v>
      </c>
      <c r="B367" s="22" t="s">
        <v>52</v>
      </c>
      <c r="C367" s="22" t="s">
        <v>31</v>
      </c>
      <c r="D367" s="18" t="s">
        <v>288</v>
      </c>
      <c r="E367" s="18">
        <v>610</v>
      </c>
      <c r="F367" s="7">
        <f>'Лист1(пер.полн.)'!F131</f>
        <v>1370</v>
      </c>
      <c r="G367" s="7">
        <f>'Лист1(пер.полн.)'!G131</f>
        <v>0</v>
      </c>
      <c r="H367" s="7">
        <f>'Лист1(пер.полн.)'!H131</f>
        <v>1370</v>
      </c>
    </row>
    <row r="368" spans="1:8" ht="30.75">
      <c r="A368" s="13" t="s">
        <v>264</v>
      </c>
      <c r="B368" s="22" t="s">
        <v>52</v>
      </c>
      <c r="C368" s="22" t="s">
        <v>31</v>
      </c>
      <c r="D368" s="18" t="s">
        <v>288</v>
      </c>
      <c r="E368" s="18">
        <v>610</v>
      </c>
      <c r="F368" s="7">
        <f>'Лист1(МП)'!F288</f>
        <v>13.8</v>
      </c>
      <c r="G368" s="7">
        <f>'Лист1(МП)'!G288</f>
        <v>0</v>
      </c>
      <c r="H368" s="7">
        <f>'Лист1(МП)'!H288</f>
        <v>13.8</v>
      </c>
    </row>
    <row r="369" spans="1:8" s="44" customFormat="1" ht="29.25" customHeight="1">
      <c r="A369" s="12" t="s">
        <v>5</v>
      </c>
      <c r="B369" s="19" t="s">
        <v>52</v>
      </c>
      <c r="C369" s="19" t="s">
        <v>36</v>
      </c>
      <c r="D369" s="15"/>
      <c r="E369" s="15"/>
      <c r="F369" s="4">
        <f>F370+F374+F379+F387+F383</f>
        <v>9017.7</v>
      </c>
      <c r="G369" s="4">
        <f>G370+G374+G379+G387+G383</f>
        <v>0</v>
      </c>
      <c r="H369" s="4">
        <f>H370+H374+H379+H387+H383</f>
        <v>9017.7</v>
      </c>
    </row>
    <row r="370" spans="1:8" ht="62.25">
      <c r="A370" s="13" t="s">
        <v>9</v>
      </c>
      <c r="B370" s="22" t="s">
        <v>52</v>
      </c>
      <c r="C370" s="22" t="s">
        <v>36</v>
      </c>
      <c r="D370" s="6" t="s">
        <v>142</v>
      </c>
      <c r="E370" s="18"/>
      <c r="F370" s="7">
        <f>F371</f>
        <v>695.2</v>
      </c>
      <c r="G370" s="7">
        <f aca="true" t="shared" si="59" ref="G370:H372">G371</f>
        <v>0</v>
      </c>
      <c r="H370" s="7">
        <f t="shared" si="59"/>
        <v>695.2</v>
      </c>
    </row>
    <row r="371" spans="1:8" ht="30.75">
      <c r="A371" s="5" t="s">
        <v>82</v>
      </c>
      <c r="B371" s="6" t="s">
        <v>52</v>
      </c>
      <c r="C371" s="6" t="s">
        <v>36</v>
      </c>
      <c r="D371" s="6" t="s">
        <v>143</v>
      </c>
      <c r="E371" s="14"/>
      <c r="F371" s="7">
        <f>F372</f>
        <v>695.2</v>
      </c>
      <c r="G371" s="7">
        <f t="shared" si="59"/>
        <v>0</v>
      </c>
      <c r="H371" s="7">
        <f t="shared" si="59"/>
        <v>695.2</v>
      </c>
    </row>
    <row r="372" spans="1:8" ht="30.75">
      <c r="A372" s="5" t="s">
        <v>83</v>
      </c>
      <c r="B372" s="6" t="s">
        <v>52</v>
      </c>
      <c r="C372" s="6" t="s">
        <v>36</v>
      </c>
      <c r="D372" s="6" t="s">
        <v>144</v>
      </c>
      <c r="E372" s="18"/>
      <c r="F372" s="7">
        <f>F373</f>
        <v>695.2</v>
      </c>
      <c r="G372" s="7">
        <f t="shared" si="59"/>
        <v>0</v>
      </c>
      <c r="H372" s="7">
        <f t="shared" si="59"/>
        <v>695.2</v>
      </c>
    </row>
    <row r="373" spans="1:8" ht="46.5">
      <c r="A373" s="13" t="s">
        <v>74</v>
      </c>
      <c r="B373" s="6" t="s">
        <v>52</v>
      </c>
      <c r="C373" s="6" t="s">
        <v>36</v>
      </c>
      <c r="D373" s="6" t="s">
        <v>144</v>
      </c>
      <c r="E373" s="6" t="s">
        <v>16</v>
      </c>
      <c r="F373" s="7">
        <f>'Лист1(МП)'!F293</f>
        <v>695.2</v>
      </c>
      <c r="G373" s="7">
        <f>'Лист1(МП)'!G293</f>
        <v>0</v>
      </c>
      <c r="H373" s="7">
        <f>'Лист1(МП)'!H293</f>
        <v>695.2</v>
      </c>
    </row>
    <row r="374" spans="1:8" ht="30.75">
      <c r="A374" s="13" t="s">
        <v>105</v>
      </c>
      <c r="B374" s="6" t="s">
        <v>52</v>
      </c>
      <c r="C374" s="6" t="s">
        <v>36</v>
      </c>
      <c r="D374" s="6" t="s">
        <v>161</v>
      </c>
      <c r="E374" s="6"/>
      <c r="F374" s="7">
        <f aca="true" t="shared" si="60" ref="F374:H375">F375</f>
        <v>6945.5</v>
      </c>
      <c r="G374" s="7">
        <f t="shared" si="60"/>
        <v>0</v>
      </c>
      <c r="H374" s="7">
        <f t="shared" si="60"/>
        <v>6945.5</v>
      </c>
    </row>
    <row r="375" spans="1:8" ht="30.75">
      <c r="A375" s="13" t="s">
        <v>106</v>
      </c>
      <c r="B375" s="11" t="s">
        <v>52</v>
      </c>
      <c r="C375" s="11" t="s">
        <v>36</v>
      </c>
      <c r="D375" s="8" t="s">
        <v>162</v>
      </c>
      <c r="E375" s="6"/>
      <c r="F375" s="7">
        <f t="shared" si="60"/>
        <v>6945.5</v>
      </c>
      <c r="G375" s="7">
        <f t="shared" si="60"/>
        <v>0</v>
      </c>
      <c r="H375" s="7">
        <f t="shared" si="60"/>
        <v>6945.5</v>
      </c>
    </row>
    <row r="376" spans="1:8" ht="93">
      <c r="A376" s="13" t="s">
        <v>51</v>
      </c>
      <c r="B376" s="22" t="s">
        <v>52</v>
      </c>
      <c r="C376" s="22" t="s">
        <v>36</v>
      </c>
      <c r="D376" s="8" t="s">
        <v>197</v>
      </c>
      <c r="E376" s="18"/>
      <c r="F376" s="7">
        <f>F377+F378</f>
        <v>6945.5</v>
      </c>
      <c r="G376" s="7">
        <f>G377+G378</f>
        <v>0</v>
      </c>
      <c r="H376" s="7">
        <f>H377+H378</f>
        <v>6945.5</v>
      </c>
    </row>
    <row r="377" spans="1:8" ht="46.5">
      <c r="A377" s="13" t="s">
        <v>74</v>
      </c>
      <c r="B377" s="22" t="s">
        <v>52</v>
      </c>
      <c r="C377" s="22" t="s">
        <v>36</v>
      </c>
      <c r="D377" s="8" t="s">
        <v>197</v>
      </c>
      <c r="E377" s="18">
        <v>100</v>
      </c>
      <c r="F377" s="7">
        <f>'Лист1(МП)'!F297</f>
        <v>6851.5</v>
      </c>
      <c r="G377" s="7">
        <f>'Лист1(МП)'!G297</f>
        <v>0</v>
      </c>
      <c r="H377" s="7">
        <f>'Лист1(МП)'!H297</f>
        <v>6851.5</v>
      </c>
    </row>
    <row r="378" spans="1:8" ht="30.75">
      <c r="A378" s="13" t="s">
        <v>75</v>
      </c>
      <c r="B378" s="22" t="s">
        <v>52</v>
      </c>
      <c r="C378" s="22" t="s">
        <v>36</v>
      </c>
      <c r="D378" s="8" t="s">
        <v>197</v>
      </c>
      <c r="E378" s="18">
        <v>200</v>
      </c>
      <c r="F378" s="7">
        <f>'Лист1(МП)'!F298</f>
        <v>94</v>
      </c>
      <c r="G378" s="7">
        <f>'Лист1(МП)'!G298</f>
        <v>0</v>
      </c>
      <c r="H378" s="7">
        <f>'Лист1(МП)'!H298</f>
        <v>94</v>
      </c>
    </row>
    <row r="379" spans="1:8" ht="35.25" customHeight="1">
      <c r="A379" s="23" t="s">
        <v>312</v>
      </c>
      <c r="B379" s="6" t="s">
        <v>52</v>
      </c>
      <c r="C379" s="6" t="s">
        <v>36</v>
      </c>
      <c r="D379" s="6" t="s">
        <v>184</v>
      </c>
      <c r="E379" s="6"/>
      <c r="F379" s="7">
        <f>F380</f>
        <v>25</v>
      </c>
      <c r="G379" s="7">
        <f aca="true" t="shared" si="61" ref="G379:H381">G380</f>
        <v>0</v>
      </c>
      <c r="H379" s="7">
        <f t="shared" si="61"/>
        <v>25</v>
      </c>
    </row>
    <row r="380" spans="1:8" ht="46.5">
      <c r="A380" s="23" t="s">
        <v>313</v>
      </c>
      <c r="B380" s="6" t="s">
        <v>52</v>
      </c>
      <c r="C380" s="6" t="s">
        <v>36</v>
      </c>
      <c r="D380" s="6" t="s">
        <v>209</v>
      </c>
      <c r="E380" s="6"/>
      <c r="F380" s="7">
        <f>F381</f>
        <v>25</v>
      </c>
      <c r="G380" s="7">
        <f t="shared" si="61"/>
        <v>0</v>
      </c>
      <c r="H380" s="7">
        <f t="shared" si="61"/>
        <v>25</v>
      </c>
    </row>
    <row r="381" spans="1:8" ht="16.5" customHeight="1">
      <c r="A381" s="13" t="s">
        <v>119</v>
      </c>
      <c r="B381" s="6" t="s">
        <v>52</v>
      </c>
      <c r="C381" s="6" t="s">
        <v>36</v>
      </c>
      <c r="D381" s="6" t="s">
        <v>210</v>
      </c>
      <c r="E381" s="6"/>
      <c r="F381" s="7">
        <f>F382</f>
        <v>25</v>
      </c>
      <c r="G381" s="7">
        <f t="shared" si="61"/>
        <v>0</v>
      </c>
      <c r="H381" s="7">
        <f t="shared" si="61"/>
        <v>25</v>
      </c>
    </row>
    <row r="382" spans="1:9" ht="30.75">
      <c r="A382" s="13" t="s">
        <v>75</v>
      </c>
      <c r="B382" s="6" t="s">
        <v>52</v>
      </c>
      <c r="C382" s="6" t="s">
        <v>36</v>
      </c>
      <c r="D382" s="6" t="s">
        <v>210</v>
      </c>
      <c r="E382" s="6" t="s">
        <v>17</v>
      </c>
      <c r="F382" s="7">
        <f>'Лист1(МП)'!F302</f>
        <v>25</v>
      </c>
      <c r="G382" s="7">
        <f>'Лист1(МП)'!G302</f>
        <v>0</v>
      </c>
      <c r="H382" s="7">
        <f>'Лист1(МП)'!H302</f>
        <v>25</v>
      </c>
      <c r="I382" s="7"/>
    </row>
    <row r="383" spans="1:8" ht="62.25">
      <c r="A383" s="13" t="s">
        <v>285</v>
      </c>
      <c r="B383" s="22" t="s">
        <v>52</v>
      </c>
      <c r="C383" s="22" t="s">
        <v>36</v>
      </c>
      <c r="D383" s="18" t="s">
        <v>287</v>
      </c>
      <c r="E383" s="6"/>
      <c r="F383" s="7">
        <f>F384</f>
        <v>1192</v>
      </c>
      <c r="G383" s="7">
        <f>G384</f>
        <v>0</v>
      </c>
      <c r="H383" s="7">
        <f>H384</f>
        <v>1192</v>
      </c>
    </row>
    <row r="384" spans="1:8" ht="46.5">
      <c r="A384" s="13" t="s">
        <v>286</v>
      </c>
      <c r="B384" s="22" t="s">
        <v>52</v>
      </c>
      <c r="C384" s="22" t="s">
        <v>36</v>
      </c>
      <c r="D384" s="18" t="s">
        <v>288</v>
      </c>
      <c r="E384" s="6"/>
      <c r="F384" s="7">
        <f>F385+F386</f>
        <v>1192</v>
      </c>
      <c r="G384" s="7">
        <f>G385+G386</f>
        <v>0</v>
      </c>
      <c r="H384" s="7">
        <f>H385+H386</f>
        <v>1192</v>
      </c>
    </row>
    <row r="385" spans="1:8" ht="62.25">
      <c r="A385" s="13" t="s">
        <v>272</v>
      </c>
      <c r="B385" s="22" t="s">
        <v>52</v>
      </c>
      <c r="C385" s="22" t="s">
        <v>36</v>
      </c>
      <c r="D385" s="18" t="s">
        <v>288</v>
      </c>
      <c r="E385" s="6" t="s">
        <v>16</v>
      </c>
      <c r="F385" s="7">
        <f>'Лист1(пер.полн.)'!F135</f>
        <v>1180</v>
      </c>
      <c r="G385" s="7">
        <f>'Лист1(пер.полн.)'!G135</f>
        <v>0</v>
      </c>
      <c r="H385" s="7">
        <f>'Лист1(пер.полн.)'!H135</f>
        <v>1180</v>
      </c>
    </row>
    <row r="386" spans="1:8" ht="62.25">
      <c r="A386" s="13" t="s">
        <v>271</v>
      </c>
      <c r="B386" s="22" t="s">
        <v>52</v>
      </c>
      <c r="C386" s="22" t="s">
        <v>36</v>
      </c>
      <c r="D386" s="18" t="s">
        <v>288</v>
      </c>
      <c r="E386" s="6" t="s">
        <v>16</v>
      </c>
      <c r="F386" s="7">
        <f>'Лист1(МП)'!F305</f>
        <v>12</v>
      </c>
      <c r="G386" s="7">
        <f>'Лист1(МП)'!G305</f>
        <v>0</v>
      </c>
      <c r="H386" s="7">
        <f>'Лист1(МП)'!H305</f>
        <v>12</v>
      </c>
    </row>
    <row r="387" spans="1:8" ht="46.5">
      <c r="A387" s="34" t="s">
        <v>134</v>
      </c>
      <c r="B387" s="35" t="s">
        <v>52</v>
      </c>
      <c r="C387" s="36" t="s">
        <v>36</v>
      </c>
      <c r="D387" s="37" t="s">
        <v>171</v>
      </c>
      <c r="E387" s="37"/>
      <c r="F387" s="37">
        <f>F388</f>
        <v>160</v>
      </c>
      <c r="G387" s="37">
        <f aca="true" t="shared" si="62" ref="G387:H389">G388</f>
        <v>0</v>
      </c>
      <c r="H387" s="37">
        <f t="shared" si="62"/>
        <v>160</v>
      </c>
    </row>
    <row r="388" spans="1:8" ht="30.75">
      <c r="A388" s="34" t="s">
        <v>135</v>
      </c>
      <c r="B388" s="35" t="s">
        <v>52</v>
      </c>
      <c r="C388" s="36" t="s">
        <v>36</v>
      </c>
      <c r="D388" s="37" t="s">
        <v>172</v>
      </c>
      <c r="E388" s="37"/>
      <c r="F388" s="37">
        <f>F389</f>
        <v>160</v>
      </c>
      <c r="G388" s="37">
        <f t="shared" si="62"/>
        <v>0</v>
      </c>
      <c r="H388" s="37">
        <f t="shared" si="62"/>
        <v>160</v>
      </c>
    </row>
    <row r="389" spans="1:8" ht="50.25">
      <c r="A389" s="38" t="s">
        <v>136</v>
      </c>
      <c r="B389" s="35" t="s">
        <v>52</v>
      </c>
      <c r="C389" s="36" t="s">
        <v>36</v>
      </c>
      <c r="D389" s="37" t="s">
        <v>173</v>
      </c>
      <c r="E389" s="37"/>
      <c r="F389" s="37">
        <f>F390</f>
        <v>160</v>
      </c>
      <c r="G389" s="37">
        <f t="shared" si="62"/>
        <v>0</v>
      </c>
      <c r="H389" s="37">
        <f t="shared" si="62"/>
        <v>160</v>
      </c>
    </row>
    <row r="390" spans="1:8" ht="15">
      <c r="A390" s="34" t="s">
        <v>137</v>
      </c>
      <c r="B390" s="35" t="s">
        <v>52</v>
      </c>
      <c r="C390" s="36" t="s">
        <v>36</v>
      </c>
      <c r="D390" s="37" t="s">
        <v>173</v>
      </c>
      <c r="E390" s="37">
        <v>540</v>
      </c>
      <c r="F390" s="37">
        <f>'Лист1(МП)'!F309</f>
        <v>160</v>
      </c>
      <c r="G390" s="37">
        <f>'Лист1(МП)'!G309</f>
        <v>0</v>
      </c>
      <c r="H390" s="37">
        <f>'Лист1(МП)'!H309</f>
        <v>160</v>
      </c>
    </row>
    <row r="391" spans="1:8" ht="15">
      <c r="A391" s="12" t="s">
        <v>55</v>
      </c>
      <c r="B391" s="15">
        <v>10</v>
      </c>
      <c r="C391" s="15"/>
      <c r="D391" s="15"/>
      <c r="E391" s="15"/>
      <c r="F391" s="4">
        <f>F392+F397+F412+F427</f>
        <v>12259.2</v>
      </c>
      <c r="G391" s="4">
        <f>G392+G397+G412+G427</f>
        <v>0</v>
      </c>
      <c r="H391" s="4">
        <f>H392+H397+H412+H427</f>
        <v>12259.2</v>
      </c>
    </row>
    <row r="392" spans="1:8" s="44" customFormat="1" ht="15">
      <c r="A392" s="12" t="s">
        <v>21</v>
      </c>
      <c r="B392" s="15">
        <v>10</v>
      </c>
      <c r="C392" s="19" t="s">
        <v>31</v>
      </c>
      <c r="D392" s="15"/>
      <c r="E392" s="15"/>
      <c r="F392" s="4">
        <f>F393</f>
        <v>43.2</v>
      </c>
      <c r="G392" s="4">
        <f aca="true" t="shared" si="63" ref="G392:H395">G393</f>
        <v>0</v>
      </c>
      <c r="H392" s="4">
        <f t="shared" si="63"/>
        <v>43.2</v>
      </c>
    </row>
    <row r="393" spans="1:8" ht="15">
      <c r="A393" s="5" t="s">
        <v>92</v>
      </c>
      <c r="B393" s="6" t="s">
        <v>62</v>
      </c>
      <c r="C393" s="6" t="s">
        <v>31</v>
      </c>
      <c r="D393" s="8" t="s">
        <v>211</v>
      </c>
      <c r="E393" s="18"/>
      <c r="F393" s="7">
        <f>F394</f>
        <v>43.2</v>
      </c>
      <c r="G393" s="7">
        <f t="shared" si="63"/>
        <v>0</v>
      </c>
      <c r="H393" s="7">
        <f t="shared" si="63"/>
        <v>43.2</v>
      </c>
    </row>
    <row r="394" spans="1:8" ht="15">
      <c r="A394" s="5" t="s">
        <v>113</v>
      </c>
      <c r="B394" s="6" t="s">
        <v>62</v>
      </c>
      <c r="C394" s="6" t="s">
        <v>31</v>
      </c>
      <c r="D394" s="8" t="s">
        <v>212</v>
      </c>
      <c r="E394" s="18"/>
      <c r="F394" s="7">
        <f>F395</f>
        <v>43.2</v>
      </c>
      <c r="G394" s="7">
        <f t="shared" si="63"/>
        <v>0</v>
      </c>
      <c r="H394" s="7">
        <f t="shared" si="63"/>
        <v>43.2</v>
      </c>
    </row>
    <row r="395" spans="1:8" ht="15">
      <c r="A395" s="5" t="s">
        <v>22</v>
      </c>
      <c r="B395" s="6" t="s">
        <v>62</v>
      </c>
      <c r="C395" s="6" t="s">
        <v>31</v>
      </c>
      <c r="D395" s="8" t="s">
        <v>213</v>
      </c>
      <c r="E395" s="18"/>
      <c r="F395" s="7">
        <f>F396</f>
        <v>43.2</v>
      </c>
      <c r="G395" s="7">
        <f t="shared" si="63"/>
        <v>0</v>
      </c>
      <c r="H395" s="7">
        <f t="shared" si="63"/>
        <v>43.2</v>
      </c>
    </row>
    <row r="396" spans="1:8" ht="30" customHeight="1">
      <c r="A396" s="5" t="s">
        <v>19</v>
      </c>
      <c r="B396" s="6" t="s">
        <v>62</v>
      </c>
      <c r="C396" s="6" t="s">
        <v>31</v>
      </c>
      <c r="D396" s="8" t="s">
        <v>213</v>
      </c>
      <c r="E396" s="18">
        <v>300</v>
      </c>
      <c r="F396" s="7">
        <f>'Лист1(МП)'!F315</f>
        <v>43.2</v>
      </c>
      <c r="G396" s="7">
        <f>'Лист1(МП)'!G315</f>
        <v>0</v>
      </c>
      <c r="H396" s="7">
        <f>'Лист1(МП)'!H315</f>
        <v>43.2</v>
      </c>
    </row>
    <row r="397" spans="1:8" s="44" customFormat="1" ht="15">
      <c r="A397" s="12" t="s">
        <v>56</v>
      </c>
      <c r="B397" s="15">
        <v>10</v>
      </c>
      <c r="C397" s="19" t="s">
        <v>35</v>
      </c>
      <c r="D397" s="32"/>
      <c r="E397" s="15"/>
      <c r="F397" s="4">
        <f>F409+F398+F406+F403</f>
        <v>2181</v>
      </c>
      <c r="G397" s="4">
        <f>G409+G398+G406+G403</f>
        <v>0</v>
      </c>
      <c r="H397" s="4">
        <f>H409+H398+H406+H403</f>
        <v>2181</v>
      </c>
    </row>
    <row r="398" spans="1:8" s="44" customFormat="1" ht="78">
      <c r="A398" s="70" t="s">
        <v>386</v>
      </c>
      <c r="B398" s="18">
        <v>10</v>
      </c>
      <c r="C398" s="22" t="s">
        <v>35</v>
      </c>
      <c r="D398" s="8" t="s">
        <v>391</v>
      </c>
      <c r="E398" s="18"/>
      <c r="F398" s="7">
        <f aca="true" t="shared" si="64" ref="F398:H399">F399</f>
        <v>561.2</v>
      </c>
      <c r="G398" s="7">
        <f t="shared" si="64"/>
        <v>0</v>
      </c>
      <c r="H398" s="7">
        <f t="shared" si="64"/>
        <v>561.2</v>
      </c>
    </row>
    <row r="399" spans="1:8" s="44" customFormat="1" ht="108.75">
      <c r="A399" s="70" t="s">
        <v>387</v>
      </c>
      <c r="B399" s="18">
        <v>10</v>
      </c>
      <c r="C399" s="22" t="s">
        <v>35</v>
      </c>
      <c r="D399" s="8" t="s">
        <v>384</v>
      </c>
      <c r="E399" s="18"/>
      <c r="F399" s="7">
        <f t="shared" si="64"/>
        <v>561.2</v>
      </c>
      <c r="G399" s="7">
        <f t="shared" si="64"/>
        <v>0</v>
      </c>
      <c r="H399" s="7">
        <f t="shared" si="64"/>
        <v>561.2</v>
      </c>
    </row>
    <row r="400" spans="1:8" s="44" customFormat="1" ht="15">
      <c r="A400" s="70" t="s">
        <v>388</v>
      </c>
      <c r="B400" s="18">
        <v>10</v>
      </c>
      <c r="C400" s="22" t="s">
        <v>35</v>
      </c>
      <c r="D400" s="8" t="s">
        <v>385</v>
      </c>
      <c r="E400" s="18"/>
      <c r="F400" s="7">
        <f>F401+F402</f>
        <v>561.2</v>
      </c>
      <c r="G400" s="7">
        <f>G401+G402</f>
        <v>0</v>
      </c>
      <c r="H400" s="7">
        <f>H401+H402</f>
        <v>561.2</v>
      </c>
    </row>
    <row r="401" spans="1:8" s="44" customFormat="1" ht="39.75" customHeight="1">
      <c r="A401" s="13" t="s">
        <v>389</v>
      </c>
      <c r="B401" s="18">
        <v>10</v>
      </c>
      <c r="C401" s="22" t="s">
        <v>35</v>
      </c>
      <c r="D401" s="8" t="s">
        <v>385</v>
      </c>
      <c r="E401" s="18">
        <v>300</v>
      </c>
      <c r="F401" s="7">
        <f>'Лист1(пер.полн.)'!F142</f>
        <v>389.5</v>
      </c>
      <c r="G401" s="7">
        <f>'Лист1(пер.полн.)'!G142</f>
        <v>0</v>
      </c>
      <c r="H401" s="7">
        <f>'Лист1(пер.полн.)'!H142</f>
        <v>389.5</v>
      </c>
    </row>
    <row r="402" spans="1:8" s="44" customFormat="1" ht="30.75">
      <c r="A402" s="13" t="s">
        <v>390</v>
      </c>
      <c r="B402" s="18">
        <v>10</v>
      </c>
      <c r="C402" s="22" t="s">
        <v>35</v>
      </c>
      <c r="D402" s="8" t="s">
        <v>385</v>
      </c>
      <c r="E402" s="18">
        <v>300</v>
      </c>
      <c r="F402" s="7">
        <f>'Лист1(пер.полн.)'!F143</f>
        <v>171.7</v>
      </c>
      <c r="G402" s="7">
        <f>'Лист1(пер.полн.)'!G143</f>
        <v>0</v>
      </c>
      <c r="H402" s="7">
        <f>'Лист1(пер.полн.)'!H143</f>
        <v>171.7</v>
      </c>
    </row>
    <row r="403" spans="1:8" s="44" customFormat="1" ht="46.5">
      <c r="A403" s="31" t="s">
        <v>382</v>
      </c>
      <c r="B403" s="18">
        <v>10</v>
      </c>
      <c r="C403" s="22" t="s">
        <v>35</v>
      </c>
      <c r="D403" s="8" t="s">
        <v>384</v>
      </c>
      <c r="E403" s="18"/>
      <c r="F403" s="7">
        <f aca="true" t="shared" si="65" ref="F403:H404">F404</f>
        <v>171.7</v>
      </c>
      <c r="G403" s="7">
        <f t="shared" si="65"/>
        <v>0</v>
      </c>
      <c r="H403" s="7">
        <f t="shared" si="65"/>
        <v>171.7</v>
      </c>
    </row>
    <row r="404" spans="1:8" s="44" customFormat="1" ht="30.75">
      <c r="A404" s="13" t="s">
        <v>123</v>
      </c>
      <c r="B404" s="18">
        <v>10</v>
      </c>
      <c r="C404" s="22" t="s">
        <v>35</v>
      </c>
      <c r="D404" s="8" t="s">
        <v>385</v>
      </c>
      <c r="E404" s="18"/>
      <c r="F404" s="7">
        <f t="shared" si="65"/>
        <v>171.7</v>
      </c>
      <c r="G404" s="7">
        <f t="shared" si="65"/>
        <v>0</v>
      </c>
      <c r="H404" s="7">
        <f t="shared" si="65"/>
        <v>171.7</v>
      </c>
    </row>
    <row r="405" spans="1:8" s="44" customFormat="1" ht="30.75">
      <c r="A405" s="13" t="s">
        <v>396</v>
      </c>
      <c r="B405" s="18">
        <v>10</v>
      </c>
      <c r="C405" s="22" t="s">
        <v>35</v>
      </c>
      <c r="D405" s="8" t="s">
        <v>385</v>
      </c>
      <c r="E405" s="18">
        <v>300</v>
      </c>
      <c r="F405" s="7">
        <f>'Лист1(МП)'!F319</f>
        <v>171.7</v>
      </c>
      <c r="G405" s="7">
        <f>'Лист1(МП)'!G319</f>
        <v>0</v>
      </c>
      <c r="H405" s="7">
        <f>'Лист1(МП)'!H319</f>
        <v>171.7</v>
      </c>
    </row>
    <row r="406" spans="1:8" s="44" customFormat="1" ht="46.5">
      <c r="A406" s="71" t="s">
        <v>392</v>
      </c>
      <c r="B406" s="18">
        <v>10</v>
      </c>
      <c r="C406" s="22" t="s">
        <v>35</v>
      </c>
      <c r="D406" s="52" t="s">
        <v>394</v>
      </c>
      <c r="E406" s="18"/>
      <c r="F406" s="7">
        <f aca="true" t="shared" si="66" ref="F406:H407">F407</f>
        <v>889.7</v>
      </c>
      <c r="G406" s="7">
        <f t="shared" si="66"/>
        <v>0</v>
      </c>
      <c r="H406" s="7">
        <f t="shared" si="66"/>
        <v>889.7</v>
      </c>
    </row>
    <row r="407" spans="1:8" s="44" customFormat="1" ht="30.75">
      <c r="A407" s="71" t="s">
        <v>393</v>
      </c>
      <c r="B407" s="18">
        <v>10</v>
      </c>
      <c r="C407" s="22" t="s">
        <v>35</v>
      </c>
      <c r="D407" s="52" t="s">
        <v>395</v>
      </c>
      <c r="E407" s="18"/>
      <c r="F407" s="7">
        <f t="shared" si="66"/>
        <v>889.7</v>
      </c>
      <c r="G407" s="7">
        <f t="shared" si="66"/>
        <v>0</v>
      </c>
      <c r="H407" s="7">
        <f t="shared" si="66"/>
        <v>889.7</v>
      </c>
    </row>
    <row r="408" spans="1:9" s="44" customFormat="1" ht="30.75">
      <c r="A408" s="71" t="s">
        <v>19</v>
      </c>
      <c r="B408" s="18">
        <v>10</v>
      </c>
      <c r="C408" s="22" t="s">
        <v>35</v>
      </c>
      <c r="D408" s="52" t="s">
        <v>395</v>
      </c>
      <c r="E408" s="18">
        <v>300</v>
      </c>
      <c r="F408" s="7">
        <f>'Лист1(пер.полн.)'!F146</f>
        <v>889.7</v>
      </c>
      <c r="G408" s="7">
        <f>'Лист1(пер.полн.)'!G146</f>
        <v>0</v>
      </c>
      <c r="H408" s="7">
        <f>'Лист1(пер.полн.)'!H146</f>
        <v>889.7</v>
      </c>
      <c r="I408" s="7"/>
    </row>
    <row r="409" spans="1:8" ht="15">
      <c r="A409" s="13" t="s">
        <v>268</v>
      </c>
      <c r="B409" s="11" t="s">
        <v>62</v>
      </c>
      <c r="C409" s="11" t="s">
        <v>35</v>
      </c>
      <c r="D409" s="52" t="s">
        <v>269</v>
      </c>
      <c r="E409" s="18"/>
      <c r="F409" s="7">
        <f aca="true" t="shared" si="67" ref="F409:H410">F410</f>
        <v>558.4</v>
      </c>
      <c r="G409" s="7">
        <f t="shared" si="67"/>
        <v>0</v>
      </c>
      <c r="H409" s="7">
        <f t="shared" si="67"/>
        <v>558.4</v>
      </c>
    </row>
    <row r="410" spans="1:8" ht="46.5">
      <c r="A410" s="13" t="s">
        <v>355</v>
      </c>
      <c r="B410" s="11" t="s">
        <v>62</v>
      </c>
      <c r="C410" s="11" t="s">
        <v>35</v>
      </c>
      <c r="D410" s="52" t="s">
        <v>270</v>
      </c>
      <c r="E410" s="18"/>
      <c r="F410" s="7">
        <f t="shared" si="67"/>
        <v>558.4</v>
      </c>
      <c r="G410" s="7">
        <f t="shared" si="67"/>
        <v>0</v>
      </c>
      <c r="H410" s="7">
        <f t="shared" si="67"/>
        <v>558.4</v>
      </c>
    </row>
    <row r="411" spans="1:8" ht="15" customHeight="1">
      <c r="A411" s="13" t="s">
        <v>19</v>
      </c>
      <c r="B411" s="11" t="s">
        <v>62</v>
      </c>
      <c r="C411" s="11" t="s">
        <v>35</v>
      </c>
      <c r="D411" s="52" t="s">
        <v>270</v>
      </c>
      <c r="E411" s="18">
        <v>300</v>
      </c>
      <c r="F411" s="7">
        <f>'Лист1(МП)'!F322</f>
        <v>558.4</v>
      </c>
      <c r="G411" s="7">
        <f>'Лист1(МП)'!G322</f>
        <v>0</v>
      </c>
      <c r="H411" s="7">
        <f>'Лист1(МП)'!H322</f>
        <v>558.4</v>
      </c>
    </row>
    <row r="412" spans="1:8" ht="15">
      <c r="A412" s="12" t="s">
        <v>57</v>
      </c>
      <c r="B412" s="15">
        <v>10</v>
      </c>
      <c r="C412" s="19" t="s">
        <v>36</v>
      </c>
      <c r="D412" s="15"/>
      <c r="E412" s="15"/>
      <c r="F412" s="4">
        <f>F413+F417</f>
        <v>10031</v>
      </c>
      <c r="G412" s="4">
        <f>G413+G417</f>
        <v>0</v>
      </c>
      <c r="H412" s="4">
        <f>H413+H417</f>
        <v>10031</v>
      </c>
    </row>
    <row r="413" spans="1:8" ht="30.75">
      <c r="A413" s="5" t="s">
        <v>341</v>
      </c>
      <c r="B413" s="6" t="s">
        <v>62</v>
      </c>
      <c r="C413" s="6" t="s">
        <v>36</v>
      </c>
      <c r="D413" s="8" t="s">
        <v>214</v>
      </c>
      <c r="E413" s="18"/>
      <c r="F413" s="7">
        <f>F414</f>
        <v>909</v>
      </c>
      <c r="G413" s="7">
        <f aca="true" t="shared" si="68" ref="G413:H415">G414</f>
        <v>0</v>
      </c>
      <c r="H413" s="7">
        <f t="shared" si="68"/>
        <v>909</v>
      </c>
    </row>
    <row r="414" spans="1:8" ht="46.5">
      <c r="A414" s="5" t="s">
        <v>340</v>
      </c>
      <c r="B414" s="6" t="s">
        <v>62</v>
      </c>
      <c r="C414" s="6" t="s">
        <v>36</v>
      </c>
      <c r="D414" s="8" t="s">
        <v>220</v>
      </c>
      <c r="E414" s="18"/>
      <c r="F414" s="7">
        <f>F415</f>
        <v>909</v>
      </c>
      <c r="G414" s="7">
        <f t="shared" si="68"/>
        <v>0</v>
      </c>
      <c r="H414" s="7">
        <f t="shared" si="68"/>
        <v>909</v>
      </c>
    </row>
    <row r="415" spans="1:8" ht="80.25" customHeight="1">
      <c r="A415" s="5" t="s">
        <v>98</v>
      </c>
      <c r="B415" s="6" t="s">
        <v>62</v>
      </c>
      <c r="C415" s="6" t="s">
        <v>36</v>
      </c>
      <c r="D415" s="8" t="s">
        <v>221</v>
      </c>
      <c r="E415" s="14"/>
      <c r="F415" s="7">
        <f>F416</f>
        <v>909</v>
      </c>
      <c r="G415" s="7">
        <f t="shared" si="68"/>
        <v>0</v>
      </c>
      <c r="H415" s="7">
        <f t="shared" si="68"/>
        <v>909</v>
      </c>
    </row>
    <row r="416" spans="1:8" ht="15">
      <c r="A416" s="13" t="s">
        <v>13</v>
      </c>
      <c r="B416" s="6" t="s">
        <v>62</v>
      </c>
      <c r="C416" s="6" t="s">
        <v>36</v>
      </c>
      <c r="D416" s="8" t="s">
        <v>221</v>
      </c>
      <c r="E416" s="18">
        <v>610</v>
      </c>
      <c r="F416" s="7">
        <f>'Лист1(пер.полн.)'!F151</f>
        <v>909</v>
      </c>
      <c r="G416" s="7">
        <f>'Лист1(пер.полн.)'!G151</f>
        <v>0</v>
      </c>
      <c r="H416" s="7">
        <f>'Лист1(пер.полн.)'!H151</f>
        <v>909</v>
      </c>
    </row>
    <row r="417" spans="1:8" ht="62.25">
      <c r="A417" s="13" t="s">
        <v>343</v>
      </c>
      <c r="B417" s="18">
        <v>10</v>
      </c>
      <c r="C417" s="22" t="s">
        <v>36</v>
      </c>
      <c r="D417" s="8" t="s">
        <v>222</v>
      </c>
      <c r="E417" s="18"/>
      <c r="F417" s="7">
        <f>F418</f>
        <v>9122</v>
      </c>
      <c r="G417" s="7">
        <f>G418</f>
        <v>0</v>
      </c>
      <c r="H417" s="7">
        <f>H418</f>
        <v>9122</v>
      </c>
    </row>
    <row r="418" spans="1:8" ht="54.75" customHeight="1">
      <c r="A418" s="13" t="s">
        <v>342</v>
      </c>
      <c r="B418" s="6" t="s">
        <v>62</v>
      </c>
      <c r="C418" s="6" t="s">
        <v>36</v>
      </c>
      <c r="D418" s="8" t="s">
        <v>223</v>
      </c>
      <c r="E418" s="18"/>
      <c r="F418" s="7">
        <f>F419+F422+F424</f>
        <v>9122</v>
      </c>
      <c r="G418" s="7">
        <f>G419+G422+G424</f>
        <v>0</v>
      </c>
      <c r="H418" s="7">
        <f>H419+H422+H424</f>
        <v>9122</v>
      </c>
    </row>
    <row r="419" spans="1:8" ht="30.75">
      <c r="A419" s="5" t="s">
        <v>76</v>
      </c>
      <c r="B419" s="6" t="s">
        <v>62</v>
      </c>
      <c r="C419" s="6" t="s">
        <v>36</v>
      </c>
      <c r="D419" s="8" t="s">
        <v>248</v>
      </c>
      <c r="E419" s="18"/>
      <c r="F419" s="7">
        <f>F421+F420</f>
        <v>5584.4</v>
      </c>
      <c r="G419" s="7">
        <f>G421+G420</f>
        <v>0</v>
      </c>
      <c r="H419" s="7">
        <f>H421+H420</f>
        <v>5584.4</v>
      </c>
    </row>
    <row r="420" spans="1:8" ht="30.75">
      <c r="A420" s="13" t="s">
        <v>75</v>
      </c>
      <c r="B420" s="6" t="s">
        <v>62</v>
      </c>
      <c r="C420" s="6" t="s">
        <v>36</v>
      </c>
      <c r="D420" s="8" t="s">
        <v>248</v>
      </c>
      <c r="E420" s="18">
        <v>200</v>
      </c>
      <c r="F420" s="7">
        <f>'Лист1(пер.полн.)'!F155</f>
        <v>18.4</v>
      </c>
      <c r="G420" s="7">
        <f>'Лист1(пер.полн.)'!G155</f>
        <v>0</v>
      </c>
      <c r="H420" s="7">
        <f>'Лист1(пер.полн.)'!H155</f>
        <v>18.4</v>
      </c>
    </row>
    <row r="421" spans="1:8" ht="15" customHeight="1">
      <c r="A421" s="5" t="s">
        <v>19</v>
      </c>
      <c r="B421" s="6" t="s">
        <v>62</v>
      </c>
      <c r="C421" s="6" t="s">
        <v>36</v>
      </c>
      <c r="D421" s="8" t="s">
        <v>248</v>
      </c>
      <c r="E421" s="18">
        <v>300</v>
      </c>
      <c r="F421" s="7">
        <f>'Лист1(пер.полн.)'!F156</f>
        <v>5566</v>
      </c>
      <c r="G421" s="7">
        <f>'Лист1(пер.полн.)'!G156</f>
        <v>0</v>
      </c>
      <c r="H421" s="7">
        <f>'Лист1(пер.полн.)'!H156</f>
        <v>5566</v>
      </c>
    </row>
    <row r="422" spans="1:8" ht="15">
      <c r="A422" s="13" t="s">
        <v>77</v>
      </c>
      <c r="B422" s="6" t="s">
        <v>62</v>
      </c>
      <c r="C422" s="6" t="s">
        <v>36</v>
      </c>
      <c r="D422" s="8" t="s">
        <v>249</v>
      </c>
      <c r="E422" s="18"/>
      <c r="F422" s="7">
        <f>F423</f>
        <v>2416</v>
      </c>
      <c r="G422" s="7">
        <f>G423</f>
        <v>0</v>
      </c>
      <c r="H422" s="7">
        <f>H423</f>
        <v>2416</v>
      </c>
    </row>
    <row r="423" spans="1:8" ht="14.25" customHeight="1">
      <c r="A423" s="5" t="s">
        <v>19</v>
      </c>
      <c r="B423" s="6" t="s">
        <v>62</v>
      </c>
      <c r="C423" s="6" t="s">
        <v>36</v>
      </c>
      <c r="D423" s="8" t="s">
        <v>249</v>
      </c>
      <c r="E423" s="18">
        <v>200</v>
      </c>
      <c r="F423" s="7">
        <f>'Лист1(пер.полн.)'!F158</f>
        <v>2416</v>
      </c>
      <c r="G423" s="7">
        <f>'Лист1(пер.полн.)'!G158</f>
        <v>0</v>
      </c>
      <c r="H423" s="7">
        <f>'Лист1(пер.полн.)'!H158</f>
        <v>2416</v>
      </c>
    </row>
    <row r="424" spans="1:8" ht="30.75">
      <c r="A424" s="5" t="s">
        <v>78</v>
      </c>
      <c r="B424" s="6" t="s">
        <v>62</v>
      </c>
      <c r="C424" s="6" t="s">
        <v>36</v>
      </c>
      <c r="D424" s="8" t="s">
        <v>250</v>
      </c>
      <c r="E424" s="18"/>
      <c r="F424" s="7">
        <f>F425+F426</f>
        <v>1121.6</v>
      </c>
      <c r="G424" s="7">
        <f>G425+G426</f>
        <v>0</v>
      </c>
      <c r="H424" s="7">
        <f>H425+H426</f>
        <v>1121.6</v>
      </c>
    </row>
    <row r="425" spans="1:9" ht="29.25" customHeight="1">
      <c r="A425" s="13" t="s">
        <v>75</v>
      </c>
      <c r="B425" s="6" t="s">
        <v>62</v>
      </c>
      <c r="C425" s="6" t="s">
        <v>36</v>
      </c>
      <c r="D425" s="8" t="s">
        <v>250</v>
      </c>
      <c r="E425" s="18">
        <v>200</v>
      </c>
      <c r="F425" s="7">
        <f>'Лист1(пер.полн.)'!F160</f>
        <v>5.6</v>
      </c>
      <c r="G425" s="7">
        <f>'Лист1(пер.полн.)'!G160</f>
        <v>0</v>
      </c>
      <c r="H425" s="7">
        <f>'Лист1(пер.полн.)'!H160</f>
        <v>5.6</v>
      </c>
      <c r="I425" s="7"/>
    </row>
    <row r="426" spans="1:8" ht="16.5" customHeight="1">
      <c r="A426" s="5" t="s">
        <v>19</v>
      </c>
      <c r="B426" s="6" t="s">
        <v>62</v>
      </c>
      <c r="C426" s="6" t="s">
        <v>36</v>
      </c>
      <c r="D426" s="8" t="s">
        <v>250</v>
      </c>
      <c r="E426" s="18">
        <v>300</v>
      </c>
      <c r="F426" s="7">
        <f>'Лист1(пер.полн.)'!F161</f>
        <v>1116</v>
      </c>
      <c r="G426" s="7">
        <f>'Лист1(пер.полн.)'!G161</f>
        <v>0</v>
      </c>
      <c r="H426" s="7">
        <f>'Лист1(пер.полн.)'!H161</f>
        <v>1116</v>
      </c>
    </row>
    <row r="427" spans="1:8" ht="15.75" customHeight="1">
      <c r="A427" s="13" t="s">
        <v>323</v>
      </c>
      <c r="B427" s="6" t="s">
        <v>62</v>
      </c>
      <c r="C427" s="6" t="s">
        <v>39</v>
      </c>
      <c r="D427" s="8"/>
      <c r="E427" s="18"/>
      <c r="F427" s="7">
        <f>F428</f>
        <v>4</v>
      </c>
      <c r="G427" s="7">
        <f aca="true" t="shared" si="69" ref="G427:H429">G428</f>
        <v>0</v>
      </c>
      <c r="H427" s="7">
        <f t="shared" si="69"/>
        <v>4</v>
      </c>
    </row>
    <row r="428" spans="1:8" ht="16.5" customHeight="1">
      <c r="A428" s="5" t="s">
        <v>97</v>
      </c>
      <c r="B428" s="6" t="s">
        <v>62</v>
      </c>
      <c r="C428" s="6" t="s">
        <v>39</v>
      </c>
      <c r="D428" s="6" t="s">
        <v>151</v>
      </c>
      <c r="E428" s="6"/>
      <c r="F428" s="7">
        <f>F429</f>
        <v>4</v>
      </c>
      <c r="G428" s="7">
        <f t="shared" si="69"/>
        <v>0</v>
      </c>
      <c r="H428" s="7">
        <f t="shared" si="69"/>
        <v>4</v>
      </c>
    </row>
    <row r="429" spans="1:8" ht="76.5" customHeight="1">
      <c r="A429" s="5" t="s">
        <v>133</v>
      </c>
      <c r="B429" s="6" t="s">
        <v>62</v>
      </c>
      <c r="C429" s="6" t="s">
        <v>39</v>
      </c>
      <c r="D429" s="6" t="s">
        <v>153</v>
      </c>
      <c r="E429" s="6"/>
      <c r="F429" s="7">
        <f>F430</f>
        <v>4</v>
      </c>
      <c r="G429" s="7">
        <f t="shared" si="69"/>
        <v>0</v>
      </c>
      <c r="H429" s="7">
        <f t="shared" si="69"/>
        <v>4</v>
      </c>
    </row>
    <row r="430" spans="1:8" ht="32.25" customHeight="1">
      <c r="A430" s="13" t="s">
        <v>75</v>
      </c>
      <c r="B430" s="6" t="s">
        <v>62</v>
      </c>
      <c r="C430" s="6" t="s">
        <v>39</v>
      </c>
      <c r="D430" s="6" t="s">
        <v>153</v>
      </c>
      <c r="E430" s="6" t="s">
        <v>17</v>
      </c>
      <c r="F430" s="7">
        <f>'Лист1(пер.полн.)'!F165</f>
        <v>4</v>
      </c>
      <c r="G430" s="7">
        <f>'Лист1(пер.полн.)'!G165</f>
        <v>0</v>
      </c>
      <c r="H430" s="7">
        <f>'Лист1(пер.полн.)'!H165</f>
        <v>4</v>
      </c>
    </row>
    <row r="431" spans="1:8" ht="15">
      <c r="A431" s="12" t="s">
        <v>61</v>
      </c>
      <c r="B431" s="15">
        <v>11</v>
      </c>
      <c r="C431" s="15"/>
      <c r="D431" s="15"/>
      <c r="E431" s="15"/>
      <c r="F431" s="4">
        <f>F432</f>
        <v>200</v>
      </c>
      <c r="G431" s="4">
        <f aca="true" t="shared" si="70" ref="G431:H434">G432</f>
        <v>0</v>
      </c>
      <c r="H431" s="4">
        <f t="shared" si="70"/>
        <v>200</v>
      </c>
    </row>
    <row r="432" spans="1:8" ht="15">
      <c r="A432" s="5" t="s">
        <v>66</v>
      </c>
      <c r="B432" s="8">
        <v>11</v>
      </c>
      <c r="C432" s="6" t="s">
        <v>31</v>
      </c>
      <c r="D432" s="8"/>
      <c r="E432" s="6"/>
      <c r="F432" s="7">
        <f>F433</f>
        <v>200</v>
      </c>
      <c r="G432" s="7">
        <f t="shared" si="70"/>
        <v>0</v>
      </c>
      <c r="H432" s="7">
        <f t="shared" si="70"/>
        <v>200</v>
      </c>
    </row>
    <row r="433" spans="1:8" ht="62.25">
      <c r="A433" s="30" t="s">
        <v>356</v>
      </c>
      <c r="B433" s="6" t="s">
        <v>64</v>
      </c>
      <c r="C433" s="6" t="s">
        <v>31</v>
      </c>
      <c r="D433" s="8" t="s">
        <v>215</v>
      </c>
      <c r="E433" s="6"/>
      <c r="F433" s="7">
        <f>F434</f>
        <v>200</v>
      </c>
      <c r="G433" s="7">
        <f t="shared" si="70"/>
        <v>0</v>
      </c>
      <c r="H433" s="7">
        <f t="shared" si="70"/>
        <v>200</v>
      </c>
    </row>
    <row r="434" spans="1:8" ht="30.75">
      <c r="A434" s="5" t="s">
        <v>123</v>
      </c>
      <c r="B434" s="6" t="s">
        <v>64</v>
      </c>
      <c r="C434" s="6" t="s">
        <v>31</v>
      </c>
      <c r="D434" s="9" t="s">
        <v>216</v>
      </c>
      <c r="E434" s="6"/>
      <c r="F434" s="7">
        <f>F435</f>
        <v>200</v>
      </c>
      <c r="G434" s="7">
        <f t="shared" si="70"/>
        <v>0</v>
      </c>
      <c r="H434" s="7">
        <f t="shared" si="70"/>
        <v>200</v>
      </c>
    </row>
    <row r="435" spans="1:8" ht="46.5">
      <c r="A435" s="13" t="s">
        <v>74</v>
      </c>
      <c r="B435" s="6" t="s">
        <v>64</v>
      </c>
      <c r="C435" s="6" t="s">
        <v>31</v>
      </c>
      <c r="D435" s="9" t="s">
        <v>216</v>
      </c>
      <c r="E435" s="6" t="s">
        <v>16</v>
      </c>
      <c r="F435" s="7">
        <f>'Лист1(МП)'!F327</f>
        <v>200</v>
      </c>
      <c r="G435" s="7">
        <f>'Лист1(МП)'!G327</f>
        <v>0</v>
      </c>
      <c r="H435" s="7">
        <f>'Лист1(МП)'!H327</f>
        <v>200</v>
      </c>
    </row>
    <row r="436" spans="1:8" ht="15">
      <c r="A436" s="12" t="s">
        <v>67</v>
      </c>
      <c r="B436" s="15">
        <v>12</v>
      </c>
      <c r="C436" s="15"/>
      <c r="D436" s="15"/>
      <c r="E436" s="15"/>
      <c r="F436" s="4">
        <f>F437</f>
        <v>400</v>
      </c>
      <c r="G436" s="4">
        <f aca="true" t="shared" si="71" ref="G436:H440">G437</f>
        <v>0</v>
      </c>
      <c r="H436" s="4">
        <f t="shared" si="71"/>
        <v>400</v>
      </c>
    </row>
    <row r="437" spans="1:8" ht="15">
      <c r="A437" s="5" t="s">
        <v>92</v>
      </c>
      <c r="B437" s="6" t="s">
        <v>68</v>
      </c>
      <c r="C437" s="6" t="s">
        <v>33</v>
      </c>
      <c r="D437" s="8"/>
      <c r="E437" s="6"/>
      <c r="F437" s="7">
        <f>F438</f>
        <v>400</v>
      </c>
      <c r="G437" s="7">
        <f t="shared" si="71"/>
        <v>0</v>
      </c>
      <c r="H437" s="7">
        <f t="shared" si="71"/>
        <v>400</v>
      </c>
    </row>
    <row r="438" spans="1:8" ht="30.75">
      <c r="A438" s="5" t="s">
        <v>94</v>
      </c>
      <c r="B438" s="6" t="s">
        <v>68</v>
      </c>
      <c r="C438" s="6" t="s">
        <v>33</v>
      </c>
      <c r="D438" s="52" t="s">
        <v>211</v>
      </c>
      <c r="E438" s="6"/>
      <c r="F438" s="7">
        <f>F439</f>
        <v>400</v>
      </c>
      <c r="G438" s="7">
        <f t="shared" si="71"/>
        <v>0</v>
      </c>
      <c r="H438" s="7">
        <f t="shared" si="71"/>
        <v>400</v>
      </c>
    </row>
    <row r="439" spans="1:8" ht="46.5">
      <c r="A439" s="34" t="s">
        <v>318</v>
      </c>
      <c r="B439" s="6" t="s">
        <v>68</v>
      </c>
      <c r="C439" s="6" t="s">
        <v>33</v>
      </c>
      <c r="D439" s="52" t="s">
        <v>319</v>
      </c>
      <c r="E439" s="6"/>
      <c r="F439" s="7">
        <f>F440</f>
        <v>400</v>
      </c>
      <c r="G439" s="7">
        <f t="shared" si="71"/>
        <v>0</v>
      </c>
      <c r="H439" s="7">
        <f t="shared" si="71"/>
        <v>400</v>
      </c>
    </row>
    <row r="440" spans="1:8" ht="30.75">
      <c r="A440" s="5" t="s">
        <v>75</v>
      </c>
      <c r="B440" s="68" t="s">
        <v>68</v>
      </c>
      <c r="C440" s="67" t="s">
        <v>33</v>
      </c>
      <c r="D440" s="43" t="s">
        <v>320</v>
      </c>
      <c r="E440" s="6"/>
      <c r="F440" s="7">
        <f>F441</f>
        <v>400</v>
      </c>
      <c r="G440" s="7">
        <f t="shared" si="71"/>
        <v>0</v>
      </c>
      <c r="H440" s="7">
        <f t="shared" si="71"/>
        <v>400</v>
      </c>
    </row>
    <row r="441" spans="1:8" ht="30.75">
      <c r="A441" s="5" t="s">
        <v>75</v>
      </c>
      <c r="B441" s="68" t="s">
        <v>68</v>
      </c>
      <c r="C441" s="67" t="s">
        <v>33</v>
      </c>
      <c r="D441" s="43" t="s">
        <v>320</v>
      </c>
      <c r="E441" s="6" t="s">
        <v>17</v>
      </c>
      <c r="F441" s="7">
        <f>'Лист1(МП)'!F333</f>
        <v>400</v>
      </c>
      <c r="G441" s="7">
        <f>'Лист1(МП)'!G333</f>
        <v>0</v>
      </c>
      <c r="H441" s="7">
        <f>'Лист1(МП)'!H333</f>
        <v>400</v>
      </c>
    </row>
    <row r="442" spans="1:8" ht="30.75">
      <c r="A442" s="2" t="s">
        <v>128</v>
      </c>
      <c r="B442" s="3" t="s">
        <v>65</v>
      </c>
      <c r="C442" s="3"/>
      <c r="D442" s="32"/>
      <c r="E442" s="3"/>
      <c r="F442" s="4">
        <f>F443</f>
        <v>10</v>
      </c>
      <c r="G442" s="4">
        <f aca="true" t="shared" si="72" ref="G442:H444">G443</f>
        <v>0</v>
      </c>
      <c r="H442" s="4">
        <f t="shared" si="72"/>
        <v>10</v>
      </c>
    </row>
    <row r="443" spans="1:8" ht="30.75">
      <c r="A443" s="5" t="s">
        <v>129</v>
      </c>
      <c r="B443" s="6" t="s">
        <v>65</v>
      </c>
      <c r="C443" s="6" t="s">
        <v>31</v>
      </c>
      <c r="D443" s="8"/>
      <c r="E443" s="6"/>
      <c r="F443" s="7">
        <f>F444</f>
        <v>10</v>
      </c>
      <c r="G443" s="7">
        <f t="shared" si="72"/>
        <v>0</v>
      </c>
      <c r="H443" s="7">
        <f t="shared" si="72"/>
        <v>10</v>
      </c>
    </row>
    <row r="444" spans="1:8" ht="15">
      <c r="A444" s="5" t="s">
        <v>130</v>
      </c>
      <c r="B444" s="6" t="s">
        <v>65</v>
      </c>
      <c r="C444" s="6" t="s">
        <v>31</v>
      </c>
      <c r="D444" s="8" t="s">
        <v>217</v>
      </c>
      <c r="E444" s="6"/>
      <c r="F444" s="7">
        <f>F445</f>
        <v>10</v>
      </c>
      <c r="G444" s="7">
        <f t="shared" si="72"/>
        <v>0</v>
      </c>
      <c r="H444" s="7">
        <f t="shared" si="72"/>
        <v>10</v>
      </c>
    </row>
    <row r="445" spans="1:8" ht="15">
      <c r="A445" s="5" t="s">
        <v>131</v>
      </c>
      <c r="B445" s="6" t="s">
        <v>65</v>
      </c>
      <c r="C445" s="6" t="s">
        <v>31</v>
      </c>
      <c r="D445" s="8" t="s">
        <v>217</v>
      </c>
      <c r="E445" s="6" t="s">
        <v>132</v>
      </c>
      <c r="F445" s="7">
        <f>'Лист1(МП)'!F337</f>
        <v>10</v>
      </c>
      <c r="G445" s="7">
        <f>'Лист1(МП)'!G337</f>
        <v>0</v>
      </c>
      <c r="H445" s="7">
        <f>'Лист1(МП)'!H337</f>
        <v>10</v>
      </c>
    </row>
    <row r="446" spans="1:8" ht="46.5">
      <c r="A446" s="12" t="s">
        <v>23</v>
      </c>
      <c r="B446" s="15">
        <v>14</v>
      </c>
      <c r="C446" s="15"/>
      <c r="D446" s="15"/>
      <c r="E446" s="15"/>
      <c r="F446" s="4">
        <f>F447+F452</f>
        <v>1901.7</v>
      </c>
      <c r="G446" s="4">
        <f>G447+G452</f>
        <v>0</v>
      </c>
      <c r="H446" s="4">
        <f>H447+H452</f>
        <v>1901.7</v>
      </c>
    </row>
    <row r="447" spans="1:8" ht="46.5">
      <c r="A447" s="13" t="s">
        <v>69</v>
      </c>
      <c r="B447" s="18">
        <v>14</v>
      </c>
      <c r="C447" s="22" t="s">
        <v>31</v>
      </c>
      <c r="D447" s="15"/>
      <c r="E447" s="15"/>
      <c r="F447" s="7">
        <f>F448</f>
        <v>1501.7</v>
      </c>
      <c r="G447" s="7">
        <f aca="true" t="shared" si="73" ref="G447:H450">G448</f>
        <v>0</v>
      </c>
      <c r="H447" s="7">
        <f t="shared" si="73"/>
        <v>1501.7</v>
      </c>
    </row>
    <row r="448" spans="1:8" ht="62.25">
      <c r="A448" s="13" t="s">
        <v>95</v>
      </c>
      <c r="B448" s="18">
        <v>14</v>
      </c>
      <c r="C448" s="22" t="s">
        <v>31</v>
      </c>
      <c r="D448" s="18" t="s">
        <v>171</v>
      </c>
      <c r="E448" s="15"/>
      <c r="F448" s="7">
        <f>F449</f>
        <v>1501.7</v>
      </c>
      <c r="G448" s="7">
        <f t="shared" si="73"/>
        <v>0</v>
      </c>
      <c r="H448" s="7">
        <f t="shared" si="73"/>
        <v>1501.7</v>
      </c>
    </row>
    <row r="449" spans="1:8" ht="30.75">
      <c r="A449" s="13" t="s">
        <v>96</v>
      </c>
      <c r="B449" s="18">
        <v>14</v>
      </c>
      <c r="C449" s="22" t="s">
        <v>31</v>
      </c>
      <c r="D449" s="18" t="s">
        <v>218</v>
      </c>
      <c r="E449" s="15"/>
      <c r="F449" s="7">
        <f>F450</f>
        <v>1501.7</v>
      </c>
      <c r="G449" s="7">
        <f t="shared" si="73"/>
        <v>0</v>
      </c>
      <c r="H449" s="7">
        <f t="shared" si="73"/>
        <v>1501.7</v>
      </c>
    </row>
    <row r="450" spans="1:8" ht="46.5">
      <c r="A450" s="13" t="s">
        <v>72</v>
      </c>
      <c r="B450" s="18">
        <v>14</v>
      </c>
      <c r="C450" s="22" t="s">
        <v>31</v>
      </c>
      <c r="D450" s="18" t="s">
        <v>219</v>
      </c>
      <c r="E450" s="18"/>
      <c r="F450" s="7">
        <f>F451</f>
        <v>1501.7</v>
      </c>
      <c r="G450" s="7">
        <f t="shared" si="73"/>
        <v>0</v>
      </c>
      <c r="H450" s="7">
        <f t="shared" si="73"/>
        <v>1501.7</v>
      </c>
    </row>
    <row r="451" spans="1:8" ht="15">
      <c r="A451" s="5" t="s">
        <v>58</v>
      </c>
      <c r="B451" s="18">
        <v>14</v>
      </c>
      <c r="C451" s="22" t="s">
        <v>31</v>
      </c>
      <c r="D451" s="18" t="s">
        <v>219</v>
      </c>
      <c r="E451" s="18">
        <v>510</v>
      </c>
      <c r="F451" s="7">
        <f>'Лист1(МП)'!F343+'Лист1(пер.полн.)'!F171</f>
        <v>1501.7</v>
      </c>
      <c r="G451" s="7">
        <f>'Лист1(МП)'!G343+'Лист1(пер.полн.)'!G171</f>
        <v>0</v>
      </c>
      <c r="H451" s="7">
        <f>'Лист1(МП)'!H343+'Лист1(пер.полн.)'!H171</f>
        <v>1501.7</v>
      </c>
    </row>
    <row r="452" spans="1:8" ht="30.75">
      <c r="A452" s="13" t="s">
        <v>314</v>
      </c>
      <c r="B452" s="18">
        <v>14</v>
      </c>
      <c r="C452" s="22" t="s">
        <v>35</v>
      </c>
      <c r="D452" s="18"/>
      <c r="E452" s="18"/>
      <c r="F452" s="7">
        <f>F453</f>
        <v>400</v>
      </c>
      <c r="G452" s="7">
        <f aca="true" t="shared" si="74" ref="G452:H454">G453</f>
        <v>0</v>
      </c>
      <c r="H452" s="7">
        <f t="shared" si="74"/>
        <v>400</v>
      </c>
    </row>
    <row r="453" spans="1:8" ht="108.75">
      <c r="A453" s="13" t="s">
        <v>316</v>
      </c>
      <c r="B453" s="18">
        <v>14</v>
      </c>
      <c r="C453" s="22" t="s">
        <v>35</v>
      </c>
      <c r="D453" s="18" t="s">
        <v>287</v>
      </c>
      <c r="E453" s="18"/>
      <c r="F453" s="7">
        <f>F454</f>
        <v>400</v>
      </c>
      <c r="G453" s="7">
        <f t="shared" si="74"/>
        <v>0</v>
      </c>
      <c r="H453" s="7">
        <f t="shared" si="74"/>
        <v>400</v>
      </c>
    </row>
    <row r="454" spans="1:8" ht="46.5">
      <c r="A454" s="13" t="s">
        <v>286</v>
      </c>
      <c r="B454" s="18">
        <v>14</v>
      </c>
      <c r="C454" s="22" t="s">
        <v>35</v>
      </c>
      <c r="D454" s="18" t="s">
        <v>288</v>
      </c>
      <c r="E454" s="18"/>
      <c r="F454" s="7">
        <f>F455</f>
        <v>400</v>
      </c>
      <c r="G454" s="7">
        <f t="shared" si="74"/>
        <v>0</v>
      </c>
      <c r="H454" s="7">
        <f t="shared" si="74"/>
        <v>400</v>
      </c>
    </row>
    <row r="455" spans="1:8" ht="17.25" customHeight="1">
      <c r="A455" s="5" t="s">
        <v>137</v>
      </c>
      <c r="B455" s="18">
        <v>14</v>
      </c>
      <c r="C455" s="22" t="s">
        <v>35</v>
      </c>
      <c r="D455" s="18" t="s">
        <v>288</v>
      </c>
      <c r="E455" s="18">
        <v>540</v>
      </c>
      <c r="F455" s="7">
        <f>'Лист1(пер.полн.)'!F176</f>
        <v>400</v>
      </c>
      <c r="G455" s="7">
        <f>'Лист1(пер.полн.)'!G176</f>
        <v>0</v>
      </c>
      <c r="H455" s="7">
        <f>'Лист1(пер.полн.)'!H176</f>
        <v>400</v>
      </c>
    </row>
    <row r="458" spans="1:8" ht="15">
      <c r="A458" s="10" t="s">
        <v>60</v>
      </c>
      <c r="B458" s="4"/>
      <c r="C458" s="4"/>
      <c r="D458" s="15"/>
      <c r="E458" s="15"/>
      <c r="F458" s="16">
        <f>F16+F88+F94+F122+F170+F197+F338+F391+F431+F436+F442+F446</f>
        <v>279622.1000000001</v>
      </c>
      <c r="G458" s="16">
        <f>G16+G88+G94+G122+G170+G197+G338+G391+G431+G436+G442+G446</f>
        <v>5612.000000000001</v>
      </c>
      <c r="H458" s="16">
        <f>H16+H88+H94+H122+H170+H197+H338+H391+H431+H436+H442+H446</f>
        <v>285234.1000000001</v>
      </c>
    </row>
  </sheetData>
  <sheetProtection/>
  <mergeCells count="13">
    <mergeCell ref="A6:H6"/>
    <mergeCell ref="A13:F13"/>
    <mergeCell ref="A9:H9"/>
    <mergeCell ref="A10:H10"/>
    <mergeCell ref="A11:H11"/>
    <mergeCell ref="A12:H12"/>
    <mergeCell ref="F14:H14"/>
    <mergeCell ref="A1:H1"/>
    <mergeCell ref="A2:H2"/>
    <mergeCell ref="A3:H3"/>
    <mergeCell ref="A4:H4"/>
    <mergeCell ref="A7:H7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2022-03-01T08:23:47Z</cp:lastPrinted>
  <dcterms:created xsi:type="dcterms:W3CDTF">2008-11-16T06:30:27Z</dcterms:created>
  <dcterms:modified xsi:type="dcterms:W3CDTF">2022-03-01T08:23:50Z</dcterms:modified>
  <cp:category/>
  <cp:version/>
  <cp:contentType/>
  <cp:contentStatus/>
</cp:coreProperties>
</file>